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hola\Desktop\@Portos\3.Excel_Avanzado\Examen\"/>
    </mc:Choice>
  </mc:AlternateContent>
  <xr:revisionPtr revIDLastSave="0" documentId="13_ncr:1_{9E995F59-25B9-42CF-A740-3C234EBC681E}" xr6:coauthVersionLast="47" xr6:coauthVersionMax="47" xr10:uidLastSave="{00000000-0000-0000-0000-000000000000}"/>
  <workbookProtection workbookAlgorithmName="SHA-512" workbookHashValue="KeZ7DrY0E6vWJpmXgr7AK7ARJ5c1wQHUti30KHYNK9VLlw7XoUPsSqO4mC1ZdKZROpa7sG7wrj+UALu5QEbZRQ==" workbookSaltValue="51fIy+CUKvBFfj3BOeFCLA==" workbookSpinCount="100000" lockStructure="1"/>
  <bookViews>
    <workbookView xWindow="-110" yWindow="-110" windowWidth="19420" windowHeight="10300" xr2:uid="{00000000-000D-0000-FFFF-FFFF00000000}"/>
  </bookViews>
  <sheets>
    <sheet name="Dashboard" sheetId="4" r:id="rId1"/>
    <sheet name="TablasDinámicas" sheetId="5" state="hidden" r:id="rId2"/>
    <sheet name="DatosEmpleados" sheetId="1" state="hidden" r:id="rId3"/>
  </sheets>
  <definedNames>
    <definedName name="_xlnm.Print_Area" localSheetId="0">Dashboard!$A$1:$R$48</definedName>
    <definedName name="cargo">Tabla1[CARGO]</definedName>
    <definedName name="ccostos">Tabla1[C. COSTO]</definedName>
    <definedName name="depto">Tabla1[DEPARTAMENTO]</definedName>
    <definedName name="empleados">Tabla1[]</definedName>
    <definedName name="NativeTimeline_F._INGRESO">#N/A</definedName>
    <definedName name="nivel_educacional">Tabla1[NIVEL EDUCACIONAL]</definedName>
    <definedName name="SegmentaciónDeDatos_C._COSTO">#N/A</definedName>
    <definedName name="SegmentaciónDeDatos_CARGO">#N/A</definedName>
    <definedName name="SegmentaciónDeDatos_DEPARTAMENTO">#N/A</definedName>
    <definedName name="SegmentaciónDeDatos_SEXO">#N/A</definedName>
    <definedName name="sexo">Tabla1[SEXO]</definedName>
    <definedName name="sueldo">Tabla1[SUELDO
BASE]</definedName>
  </definedNames>
  <calcPr calcId="191029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9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B8" i="5"/>
  <c r="B10" i="5"/>
  <c r="B9" i="5"/>
  <c r="B11" i="5" l="1"/>
</calcChain>
</file>

<file path=xl/sharedStrings.xml><?xml version="1.0" encoding="utf-8"?>
<sst xmlns="http://schemas.openxmlformats.org/spreadsheetml/2006/main" count="482" uniqueCount="79">
  <si>
    <t>Ventas</t>
  </si>
  <si>
    <t>Carlos Tapia Ugarte</t>
  </si>
  <si>
    <t>Sergio Silva Pineda</t>
  </si>
  <si>
    <t>Jose Venegas Frias</t>
  </si>
  <si>
    <t>Rosa Soto Gonzalez</t>
  </si>
  <si>
    <t>Carmen Duarte Rios</t>
  </si>
  <si>
    <t>Rodrigo Prieto Lobos</t>
  </si>
  <si>
    <t>Jimena Caroca Torres</t>
  </si>
  <si>
    <t>Emilio Garrido Toro</t>
  </si>
  <si>
    <t>Eduardo Riveros Araneda</t>
  </si>
  <si>
    <t>Liset Fernandez Ulloa</t>
  </si>
  <si>
    <t>Cecilia Quiroga Retamal</t>
  </si>
  <si>
    <t>Alfredo Burgos Ceceres</t>
  </si>
  <si>
    <t>Oscar Olivares Astudillo</t>
  </si>
  <si>
    <t>Gloria Segovia Escobar</t>
  </si>
  <si>
    <t>Sandra Jimenez Abarca</t>
  </si>
  <si>
    <t>Fernando Sagredo Urzua</t>
  </si>
  <si>
    <t>Esteban Farias Elgueta</t>
  </si>
  <si>
    <t>Elizabet Gonzalez Retamal</t>
  </si>
  <si>
    <t>Nora Seguel Gaete</t>
  </si>
  <si>
    <t>Guido Silva Urrutia</t>
  </si>
  <si>
    <t>Marianella Vega Saa</t>
  </si>
  <si>
    <t>Gabriel Castro Vilches</t>
  </si>
  <si>
    <t>Margarita Marciel Araya</t>
  </si>
  <si>
    <t>Luisa Parra Neira</t>
  </si>
  <si>
    <t>Washington Salas Pino</t>
  </si>
  <si>
    <t>Alicia Fuentes Leiva</t>
  </si>
  <si>
    <t>Jeronimo Herrera Figueroa</t>
  </si>
  <si>
    <t>Susana Molina Tapia</t>
  </si>
  <si>
    <t>Hermes Pinto Vasquez</t>
  </si>
  <si>
    <t>Luis Salinas Carrasco</t>
  </si>
  <si>
    <t>Ramon Tello Barraza</t>
  </si>
  <si>
    <t>Angel Fernandez Henriquez</t>
  </si>
  <si>
    <t>Patricia Pedernera Collao</t>
  </si>
  <si>
    <t>Luis Rojas Escalante</t>
  </si>
  <si>
    <t>Juan Barraza Saavedra</t>
  </si>
  <si>
    <t>Ana Tapia Villegas</t>
  </si>
  <si>
    <t>NOMBRE</t>
  </si>
  <si>
    <t>SEXO</t>
  </si>
  <si>
    <t>FECNACIMIENTO</t>
  </si>
  <si>
    <t>NIVEL EDUCACIONAL</t>
  </si>
  <si>
    <t>CARGO</t>
  </si>
  <si>
    <t>DEPARTAMENTO</t>
  </si>
  <si>
    <t>C. COSTO</t>
  </si>
  <si>
    <t>F. INGRESO</t>
  </si>
  <si>
    <t>SUELDO
BASE</t>
  </si>
  <si>
    <t>M</t>
  </si>
  <si>
    <t>Profesional</t>
  </si>
  <si>
    <t>Gerente</t>
  </si>
  <si>
    <t>Personal</t>
  </si>
  <si>
    <t>RR.HH</t>
  </si>
  <si>
    <t>Tecnico</t>
  </si>
  <si>
    <t>Administrativo Contable</t>
  </si>
  <si>
    <t>Remuneraciones</t>
  </si>
  <si>
    <t>FINANZAS</t>
  </si>
  <si>
    <t>Administrativo</t>
  </si>
  <si>
    <t>Capacitacion</t>
  </si>
  <si>
    <t>F</t>
  </si>
  <si>
    <t>Secretaria</t>
  </si>
  <si>
    <t>VENTAS</t>
  </si>
  <si>
    <t>Marketing</t>
  </si>
  <si>
    <t>Secretaria Gerencia</t>
  </si>
  <si>
    <t>Contador Auditor</t>
  </si>
  <si>
    <t>Contabilidad</t>
  </si>
  <si>
    <t>Secretaria Contable</t>
  </si>
  <si>
    <t>Vendedor</t>
  </si>
  <si>
    <t>Indicadores de Recursos Humanos</t>
  </si>
  <si>
    <t>Etiquetas de fila</t>
  </si>
  <si>
    <t>Total general</t>
  </si>
  <si>
    <t>Cuenta de SEXO</t>
  </si>
  <si>
    <t>AñoIngreso</t>
  </si>
  <si>
    <t>Cuenta de AñoIngreso</t>
  </si>
  <si>
    <t>Cuenta de DEPARTAMENTO</t>
  </si>
  <si>
    <t>Suma de SUELDO</t>
  </si>
  <si>
    <t>Ingreso Empleados por año</t>
  </si>
  <si>
    <t>Población</t>
  </si>
  <si>
    <t>Sueldo por Cargo</t>
  </si>
  <si>
    <t># Personal por Departamento</t>
  </si>
  <si>
    <t>Pago Nómina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</si>
</sst>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&quot;$&quot;#,##0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22"/>
      <color theme="8" tint="-0.249977111117893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0" xfId="0" applyFont="1" applyFill="1" applyAlignment="1">
      <alignment horizontal="center"/>
    </xf>
    <xf numFmtId="14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14" fontId="0" fillId="0" borderId="0" xfId="1" applyNumberFormat="1" applyFont="1"/>
    <xf numFmtId="0" fontId="0" fillId="3" borderId="0" xfId="0" applyFill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left"/>
    </xf>
    <xf numFmtId="0" fontId="7" fillId="0" borderId="0" xfId="0" applyFont="1"/>
    <xf numFmtId="0" fontId="6" fillId="0" borderId="0" xfId="0" applyFont="1" applyAlignment="1">
      <alignment vertical="center"/>
    </xf>
    <xf numFmtId="166" fontId="0" fillId="0" borderId="0" xfId="3" applyNumberFormat="1" applyFont="1"/>
    <xf numFmtId="166" fontId="0" fillId="0" borderId="0" xfId="0" applyNumberFormat="1"/>
    <xf numFmtId="0" fontId="3" fillId="3" borderId="0" xfId="2" applyFill="1" applyAlignment="1" applyProtection="1">
      <alignment horizontal="right"/>
    </xf>
    <xf numFmtId="0" fontId="8" fillId="4" borderId="0" xfId="0" applyFont="1" applyFill="1" applyAlignment="1">
      <alignment horizontal="center" vertical="center"/>
    </xf>
    <xf numFmtId="0" fontId="0" fillId="0" borderId="0" xfId="0" applyNumberFormat="1"/>
  </cellXfs>
  <cellStyles count="4">
    <cellStyle name="Hipervínculo" xfId="2" builtinId="8"/>
    <cellStyle name="Millares" xfId="3" builtinId="3"/>
    <cellStyle name="Moneda" xfId="1" builtinId="4"/>
    <cellStyle name="Normal" xfId="0" builtinId="0"/>
  </cellStyles>
  <dxfs count="7">
    <dxf>
      <numFmt numFmtId="1" formatCode="0"/>
    </dxf>
    <dxf>
      <numFmt numFmtId="165" formatCode="&quot;$&quot;#,##0"/>
    </dxf>
    <dxf>
      <numFmt numFmtId="19" formatCode="dd/mm/yyyy"/>
    </dxf>
    <dxf>
      <numFmt numFmtId="164" formatCode="_-&quot;$&quot;* #,##0_-;\-&quot;$&quot;* #,##0_-;_-&quot;$&quot;* &quot;-&quot;??_-;_-@_-"/>
    </dxf>
    <dxf>
      <numFmt numFmtId="19" formatCode="dd/mm/yyyy"/>
    </dxf>
    <dxf>
      <numFmt numFmtId="19" formatCode="dd/mm/yyyy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17B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tyles" Target="styles.xml"/><Relationship Id="rId5" Type="http://schemas.microsoft.com/office/2007/relationships/slicerCache" Target="slicerCaches/slicerCache1.xml"/><Relationship Id="rId10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microsoft.com/office/2011/relationships/timelineCache" Target="timelineCaches/timelineCach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[Dashboard.xlsx]TablasDinámicas!TablaDinámica9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# Personal</a:t>
            </a:r>
            <a:r>
              <a:rPr lang="en-US" sz="1200" b="1" baseline="0">
                <a:latin typeface="Arial" panose="020B0604020202020204" pitchFamily="34" charset="0"/>
                <a:cs typeface="Arial" panose="020B0604020202020204" pitchFamily="34" charset="0"/>
              </a:rPr>
              <a:t> por Departamento</a:t>
            </a:r>
            <a:endParaRPr lang="en-US" sz="1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TablasDinámicas!$E$2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TablasDinámicas!$D$3:$D$9</c:f>
              <c:strCache>
                <c:ptCount val="6"/>
                <c:pt idx="0">
                  <c:v>Capacitacion</c:v>
                </c:pt>
                <c:pt idx="1">
                  <c:v>Contabilidad</c:v>
                </c:pt>
                <c:pt idx="2">
                  <c:v>Marketing</c:v>
                </c:pt>
                <c:pt idx="3">
                  <c:v>Personal</c:v>
                </c:pt>
                <c:pt idx="4">
                  <c:v>Remuneraciones</c:v>
                </c:pt>
                <c:pt idx="5">
                  <c:v>Ventas</c:v>
                </c:pt>
              </c:strCache>
            </c:strRef>
          </c:cat>
          <c:val>
            <c:numRef>
              <c:f>TablasDinámicas!$E$3:$E$9</c:f>
              <c:numCache>
                <c:formatCode>General</c:formatCode>
                <c:ptCount val="6"/>
                <c:pt idx="0">
                  <c:v>4</c:v>
                </c:pt>
                <c:pt idx="1">
                  <c:v>12</c:v>
                </c:pt>
                <c:pt idx="2">
                  <c:v>10</c:v>
                </c:pt>
                <c:pt idx="3">
                  <c:v>18</c:v>
                </c:pt>
                <c:pt idx="4">
                  <c:v>12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F-4DBC-8949-5388314273B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0"/>
        <c:axId val="1283275176"/>
        <c:axId val="1283275504"/>
      </c:barChart>
      <c:catAx>
        <c:axId val="1283275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283275504"/>
        <c:crosses val="autoZero"/>
        <c:auto val="1"/>
        <c:lblAlgn val="ctr"/>
        <c:lblOffset val="100"/>
        <c:noMultiLvlLbl val="0"/>
      </c:catAx>
      <c:valAx>
        <c:axId val="128327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83275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[Dashboard.xlsx]TablasDinámicas!TablaDinámica10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$ Sueldo por</a:t>
            </a:r>
            <a:r>
              <a:rPr lang="en-US" sz="1200" b="1" baseline="0">
                <a:latin typeface="Arial" panose="020B0604020202020204" pitchFamily="34" charset="0"/>
                <a:cs typeface="Arial" panose="020B0604020202020204" pitchFamily="34" charset="0"/>
              </a:rPr>
              <a:t> Cargo</a:t>
            </a:r>
            <a:endParaRPr lang="en-US" sz="1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0070C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TablasDinámicas!$H$2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TablasDinámicas!$G$3:$G$11</c:f>
              <c:strCache>
                <c:ptCount val="8"/>
                <c:pt idx="0">
                  <c:v>Administrativo</c:v>
                </c:pt>
                <c:pt idx="1">
                  <c:v>Administrativo Contable</c:v>
                </c:pt>
                <c:pt idx="2">
                  <c:v>Contador Auditor</c:v>
                </c:pt>
                <c:pt idx="3">
                  <c:v>Gerente</c:v>
                </c:pt>
                <c:pt idx="4">
                  <c:v>Secretaria</c:v>
                </c:pt>
                <c:pt idx="5">
                  <c:v>Secretaria Contable</c:v>
                </c:pt>
                <c:pt idx="6">
                  <c:v>Secretaria Gerencia</c:v>
                </c:pt>
                <c:pt idx="7">
                  <c:v>Vendedor</c:v>
                </c:pt>
              </c:strCache>
            </c:strRef>
          </c:cat>
          <c:val>
            <c:numRef>
              <c:f>TablasDinámicas!$H$3:$H$11</c:f>
              <c:numCache>
                <c:formatCode>#,##0</c:formatCode>
                <c:ptCount val="8"/>
                <c:pt idx="0">
                  <c:v>352965</c:v>
                </c:pt>
                <c:pt idx="1">
                  <c:v>353966</c:v>
                </c:pt>
                <c:pt idx="2">
                  <c:v>80293</c:v>
                </c:pt>
                <c:pt idx="3">
                  <c:v>433963</c:v>
                </c:pt>
                <c:pt idx="4">
                  <c:v>478000</c:v>
                </c:pt>
                <c:pt idx="5">
                  <c:v>106149</c:v>
                </c:pt>
                <c:pt idx="6">
                  <c:v>130741</c:v>
                </c:pt>
                <c:pt idx="7">
                  <c:v>275260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50-4348-8C0E-4DD21A3E885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-27"/>
        <c:axId val="1283273864"/>
        <c:axId val="1283252872"/>
      </c:barChart>
      <c:catAx>
        <c:axId val="1283273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83252872"/>
        <c:crosses val="autoZero"/>
        <c:auto val="1"/>
        <c:lblAlgn val="ctr"/>
        <c:lblOffset val="100"/>
        <c:noMultiLvlLbl val="0"/>
      </c:catAx>
      <c:valAx>
        <c:axId val="128325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lumMod val="25000"/>
                  <a:lumOff val="75000"/>
                  <a:alpha val="20000"/>
                </a:sys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83273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[Dashboard.xlsx]TablasDinámicas!TablaDinámica11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showLegendKey val="0"/>
          <c:showVal val="1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5"/>
        <c:spPr>
          <a:solidFill>
            <a:srgbClr val="F17B9D"/>
          </a:solidFill>
          <a:ln>
            <a:noFill/>
          </a:ln>
          <a:effectLst/>
        </c:spPr>
      </c:pivotFmt>
      <c:pivotFmt>
        <c:idx val="6"/>
        <c:spPr>
          <a:solidFill>
            <a:srgbClr val="00B0F0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solidFill>
              <a:schemeClr val="tx1"/>
            </a:solidFill>
          </a:ln>
          <a:effectLst/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8"/>
        <c:spPr>
          <a:solidFill>
            <a:srgbClr val="F17B9D"/>
          </a:solidFill>
          <a:ln>
            <a:solidFill>
              <a:schemeClr val="tx1"/>
            </a:solidFill>
          </a:ln>
          <a:effectLst/>
        </c:spPr>
      </c:pivotFmt>
      <c:pivotFmt>
        <c:idx val="9"/>
        <c:spPr>
          <a:solidFill>
            <a:srgbClr val="00B0F0"/>
          </a:solidFill>
          <a:ln>
            <a:solidFill>
              <a:schemeClr val="tx1"/>
            </a:solidFill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0.24919225721784777"/>
          <c:y val="8.564814814814814E-2"/>
          <c:w val="0.46388888888888891"/>
          <c:h val="0.77314814814814814"/>
        </c:manualLayout>
      </c:layout>
      <c:doughnutChart>
        <c:varyColors val="1"/>
        <c:ser>
          <c:idx val="0"/>
          <c:order val="0"/>
          <c:tx>
            <c:strRef>
              <c:f>TablasDinámicas!$K$2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F17B9D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C65-48A1-8F9D-642BBA3C171B}"/>
              </c:ext>
            </c:extLst>
          </c:dPt>
          <c:dPt>
            <c:idx val="1"/>
            <c:bubble3D val="0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C65-48A1-8F9D-642BBA3C171B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TablasDinámicas!$J$3:$J$5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TablasDinámicas!$K$3:$K$5</c:f>
              <c:numCache>
                <c:formatCode>General</c:formatCode>
                <c:ptCount val="2"/>
                <c:pt idx="0">
                  <c:v>32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5-48A1-8F9D-642BBA3C1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[Dashboard.xlsx]TablasDinámicas!TablaDinámica12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j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# Ingreso Empleados por Año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j-ea"/>
              <a:cs typeface="Arial" panose="020B0604020202020204" pitchFamily="34" charset="0"/>
            </a:defRPr>
          </a:pPr>
          <a:endParaRPr lang="es-MX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  <c:spPr>
          <a:solidFill>
            <a:schemeClr val="accent1">
              <a:alpha val="70000"/>
            </a:schemeClr>
          </a:solidFill>
          <a:ln>
            <a:noFill/>
          </a:ln>
          <a:effectLst/>
        </c:spPr>
        <c:marker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>
              <a:alpha val="7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5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>
              <a:alpha val="7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4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TablasDinámicas!$N$2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TablasDinámicas!$M$3:$M$20</c:f>
              <c:strCache>
                <c:ptCount val="17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2021</c:v>
                </c:pt>
                <c:pt idx="14">
                  <c:v>2023</c:v>
                </c:pt>
                <c:pt idx="15">
                  <c:v>2022</c:v>
                </c:pt>
                <c:pt idx="16">
                  <c:v>2020</c:v>
                </c:pt>
              </c:strCache>
            </c:strRef>
          </c:cat>
          <c:val>
            <c:numRef>
              <c:f>TablasDinámicas!$N$3:$N$20</c:f>
              <c:numCache>
                <c:formatCode>General</c:formatCode>
                <c:ptCount val="1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5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F0-4571-89BF-208EED9F625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25"/>
        <c:axId val="1229068480"/>
        <c:axId val="1229073072"/>
      </c:barChart>
      <c:catAx>
        <c:axId val="122906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229073072"/>
        <c:crosses val="autoZero"/>
        <c:auto val="1"/>
        <c:lblAlgn val="ctr"/>
        <c:lblOffset val="100"/>
        <c:noMultiLvlLbl val="0"/>
      </c:catAx>
      <c:valAx>
        <c:axId val="122907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>
                  <a:lumMod val="25000"/>
                  <a:lumOff val="75000"/>
                  <a:alpha val="20000"/>
                </a:sys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2906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752472</xdr:colOff>
      <xdr:row>10</xdr:row>
      <xdr:rowOff>28576</xdr:rowOff>
    </xdr:from>
    <xdr:to>
      <xdr:col>7</xdr:col>
      <xdr:colOff>400049</xdr:colOff>
      <xdr:row>16</xdr:row>
      <xdr:rowOff>87754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562472" y="1733551"/>
          <a:ext cx="1171577" cy="1202178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161924</xdr:colOff>
      <xdr:row>11</xdr:row>
      <xdr:rowOff>47626</xdr:rowOff>
    </xdr:from>
    <xdr:to>
      <xdr:col>3</xdr:col>
      <xdr:colOff>437924</xdr:colOff>
      <xdr:row>17</xdr:row>
      <xdr:rowOff>76200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C. COSTO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. COS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23924" y="1943101"/>
              <a:ext cx="1800000" cy="117157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3</xdr:col>
      <xdr:colOff>533400</xdr:colOff>
      <xdr:row>21</xdr:row>
      <xdr:rowOff>152400</xdr:rowOff>
    </xdr:from>
    <xdr:to>
      <xdr:col>9</xdr:col>
      <xdr:colOff>533400</xdr:colOff>
      <xdr:row>36</xdr:row>
      <xdr:rowOff>38100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171448</xdr:colOff>
      <xdr:row>18</xdr:row>
      <xdr:rowOff>9525</xdr:rowOff>
    </xdr:from>
    <xdr:to>
      <xdr:col>3</xdr:col>
      <xdr:colOff>447448</xdr:colOff>
      <xdr:row>31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DEPARTAMENTO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EPARTAMEN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33448" y="3238500"/>
              <a:ext cx="18000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9</xdr:col>
      <xdr:colOff>476250</xdr:colOff>
      <xdr:row>21</xdr:row>
      <xdr:rowOff>161925</xdr:rowOff>
    </xdr:from>
    <xdr:to>
      <xdr:col>17</xdr:col>
      <xdr:colOff>409575</xdr:colOff>
      <xdr:row>36</xdr:row>
      <xdr:rowOff>47625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180974</xdr:colOff>
      <xdr:row>31</xdr:row>
      <xdr:rowOff>171450</xdr:rowOff>
    </xdr:from>
    <xdr:to>
      <xdr:col>3</xdr:col>
      <xdr:colOff>456974</xdr:colOff>
      <xdr:row>46</xdr:row>
      <xdr:rowOff>171450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CARGO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RG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2974" y="5876925"/>
              <a:ext cx="18000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3</xdr:col>
      <xdr:colOff>647700</xdr:colOff>
      <xdr:row>6</xdr:row>
      <xdr:rowOff>219075</xdr:rowOff>
    </xdr:from>
    <xdr:to>
      <xdr:col>9</xdr:col>
      <xdr:colOff>647700</xdr:colOff>
      <xdr:row>20</xdr:row>
      <xdr:rowOff>152400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152400</xdr:colOff>
      <xdr:row>7</xdr:row>
      <xdr:rowOff>9526</xdr:rowOff>
    </xdr:from>
    <xdr:to>
      <xdr:col>3</xdr:col>
      <xdr:colOff>428400</xdr:colOff>
      <xdr:row>10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4" name="SEXO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X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14400" y="1143001"/>
              <a:ext cx="1800000" cy="6667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9</xdr:col>
      <xdr:colOff>376237</xdr:colOff>
      <xdr:row>7</xdr:row>
      <xdr:rowOff>128587</xdr:rowOff>
    </xdr:from>
    <xdr:to>
      <xdr:col>16</xdr:col>
      <xdr:colOff>642937</xdr:colOff>
      <xdr:row>22</xdr:row>
      <xdr:rowOff>14287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104776</xdr:colOff>
      <xdr:row>6</xdr:row>
      <xdr:rowOff>85725</xdr:rowOff>
    </xdr:from>
    <xdr:to>
      <xdr:col>7</xdr:col>
      <xdr:colOff>371476</xdr:colOff>
      <xdr:row>7</xdr:row>
      <xdr:rowOff>66675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676776" y="885825"/>
          <a:ext cx="10287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200" b="1">
              <a:latin typeface="Arial" panose="020B0604020202020204" pitchFamily="34" charset="0"/>
              <a:cs typeface="Arial" panose="020B0604020202020204" pitchFamily="34" charset="0"/>
            </a:rPr>
            <a:t>Población</a:t>
          </a:r>
        </a:p>
      </xdr:txBody>
    </xdr:sp>
    <xdr:clientData/>
  </xdr:twoCellAnchor>
  <xdr:twoCellAnchor editAs="oneCell">
    <xdr:from>
      <xdr:col>8</xdr:col>
      <xdr:colOff>0</xdr:colOff>
      <xdr:row>0</xdr:row>
      <xdr:rowOff>38101</xdr:rowOff>
    </xdr:from>
    <xdr:to>
      <xdr:col>17</xdr:col>
      <xdr:colOff>28576</xdr:colOff>
      <xdr:row>3</xdr:row>
      <xdr:rowOff>304801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18" name="F. INGRESO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. INGRES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96000" y="38101"/>
              <a:ext cx="6886576" cy="1181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Escala de tiempo: funciona en Excel o versiones posteriores. No la mueva ni cambie su tamaño.</a:t>
              </a:r>
            </a:p>
          </xdr:txBody>
        </xdr:sp>
      </mc:Fallback>
    </mc:AlternateContent>
    <xdr:clientData/>
  </xdr:twoCellAnchor>
  <xdr:twoCellAnchor>
    <xdr:from>
      <xdr:col>1</xdr:col>
      <xdr:colOff>79374</xdr:colOff>
      <xdr:row>3</xdr:row>
      <xdr:rowOff>11105</xdr:rowOff>
    </xdr:from>
    <xdr:to>
      <xdr:col>2</xdr:col>
      <xdr:colOff>488949</xdr:colOff>
      <xdr:row>4</xdr:row>
      <xdr:rowOff>90480</xdr:rowOff>
    </xdr:to>
    <xdr:sp macro="" textlink="TablasDinámicas!B8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41374" y="923918"/>
          <a:ext cx="1171575" cy="444500"/>
        </a:xfrm>
        <a:prstGeom prst="rect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A7069D82-A8F9-43AC-BE21-69B9D6E0E9AA}" type="TxLink">
            <a:rPr lang="en-US" sz="1600" b="0" i="0" u="none" strike="noStrike">
              <a:solidFill>
                <a:schemeClr val="bg1"/>
              </a:solidFill>
              <a:latin typeface="Calibri"/>
            </a:rPr>
            <a:pPr algn="ctr"/>
            <a:t> 720,587 </a:t>
          </a:fld>
          <a:endParaRPr lang="es-MX" sz="16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533400</xdr:colOff>
      <xdr:row>3</xdr:row>
      <xdr:rowOff>0</xdr:rowOff>
    </xdr:from>
    <xdr:to>
      <xdr:col>4</xdr:col>
      <xdr:colOff>180975</xdr:colOff>
      <xdr:row>4</xdr:row>
      <xdr:rowOff>76200</xdr:rowOff>
    </xdr:to>
    <xdr:sp macro="" textlink="TablasDinámicas!B9">
      <xdr:nvSpPr>
        <xdr:cNvPr id="19" name="Rectángul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057400" y="912813"/>
          <a:ext cx="1171575" cy="504825"/>
        </a:xfrm>
        <a:prstGeom prst="rect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77256DA7-9FF4-4A85-92F3-C855DF68ECD7}" type="TxLink">
            <a:rPr lang="en-US" sz="1600" b="0" i="0" u="none" strike="noStrike">
              <a:solidFill>
                <a:schemeClr val="bg1"/>
              </a:solidFill>
              <a:latin typeface="Calibri"/>
            </a:rPr>
            <a:pPr algn="ctr"/>
            <a:t> 680,431 </a:t>
          </a:fld>
          <a:endParaRPr lang="es-MX" sz="1600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217488</xdr:colOff>
      <xdr:row>3</xdr:row>
      <xdr:rowOff>0</xdr:rowOff>
    </xdr:from>
    <xdr:to>
      <xdr:col>5</xdr:col>
      <xdr:colOff>627063</xdr:colOff>
      <xdr:row>4</xdr:row>
      <xdr:rowOff>76200</xdr:rowOff>
    </xdr:to>
    <xdr:sp macro="" textlink="TablasDinámicas!B10">
      <xdr:nvSpPr>
        <xdr:cNvPr id="20" name="Rectángul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3265488" y="912813"/>
          <a:ext cx="1171575" cy="441325"/>
        </a:xfrm>
        <a:prstGeom prst="rect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4578A4D6-76D4-4329-AFA0-77CC95EFB69E}" type="TxLink">
            <a:rPr lang="en-US" sz="1600" b="0" i="0" u="none" strike="noStrike">
              <a:solidFill>
                <a:schemeClr val="bg1"/>
              </a:solidFill>
              <a:latin typeface="Calibri"/>
            </a:rPr>
            <a:pPr algn="ctr"/>
            <a:t> 810,319 </a:t>
          </a:fld>
          <a:endParaRPr lang="es-MX" sz="16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657225</xdr:colOff>
      <xdr:row>3</xdr:row>
      <xdr:rowOff>0</xdr:rowOff>
    </xdr:from>
    <xdr:to>
      <xdr:col>7</xdr:col>
      <xdr:colOff>304800</xdr:colOff>
      <xdr:row>4</xdr:row>
      <xdr:rowOff>76200</xdr:rowOff>
    </xdr:to>
    <xdr:sp macro="" textlink="TablasDinámicas!B11">
      <xdr:nvSpPr>
        <xdr:cNvPr id="21" name="Rectángul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4467225" y="912813"/>
          <a:ext cx="1171575" cy="504825"/>
        </a:xfrm>
        <a:prstGeom prst="rect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2BA64EDE-BA05-43E8-955A-B707B336BFA5}" type="TxLink">
            <a:rPr lang="en-US" sz="1600" b="0" i="0" u="none" strike="noStrike">
              <a:solidFill>
                <a:schemeClr val="bg1"/>
              </a:solidFill>
              <a:latin typeface="Calibri"/>
            </a:rPr>
            <a:pPr algn="ctr"/>
            <a:t> 2,211,337 </a:t>
          </a:fld>
          <a:endParaRPr lang="es-MX" sz="160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752475</xdr:colOff>
      <xdr:row>2</xdr:row>
      <xdr:rowOff>47626</xdr:rowOff>
    </xdr:from>
    <xdr:to>
      <xdr:col>2</xdr:col>
      <xdr:colOff>552450</xdr:colOff>
      <xdr:row>2</xdr:row>
      <xdr:rowOff>333376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2475" y="600076"/>
          <a:ext cx="13239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400" b="1"/>
            <a:t>Finanzas</a:t>
          </a:r>
        </a:p>
      </xdr:txBody>
    </xdr:sp>
    <xdr:clientData/>
  </xdr:twoCellAnchor>
  <xdr:twoCellAnchor>
    <xdr:from>
      <xdr:col>2</xdr:col>
      <xdr:colOff>466725</xdr:colOff>
      <xdr:row>2</xdr:row>
      <xdr:rowOff>85726</xdr:rowOff>
    </xdr:from>
    <xdr:to>
      <xdr:col>4</xdr:col>
      <xdr:colOff>266700</xdr:colOff>
      <xdr:row>3</xdr:row>
      <xdr:rowOff>9526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990725" y="638176"/>
          <a:ext cx="13239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400" b="1"/>
            <a:t>RRHH</a:t>
          </a:r>
        </a:p>
      </xdr:txBody>
    </xdr:sp>
    <xdr:clientData/>
  </xdr:twoCellAnchor>
  <xdr:twoCellAnchor>
    <xdr:from>
      <xdr:col>4</xdr:col>
      <xdr:colOff>95250</xdr:colOff>
      <xdr:row>2</xdr:row>
      <xdr:rowOff>57151</xdr:rowOff>
    </xdr:from>
    <xdr:to>
      <xdr:col>5</xdr:col>
      <xdr:colOff>657225</xdr:colOff>
      <xdr:row>2</xdr:row>
      <xdr:rowOff>342901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143250" y="609601"/>
          <a:ext cx="13239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400" b="1"/>
            <a:t>Ventas</a:t>
          </a:r>
        </a:p>
      </xdr:txBody>
    </xdr:sp>
    <xdr:clientData/>
  </xdr:twoCellAnchor>
  <xdr:twoCellAnchor>
    <xdr:from>
      <xdr:col>5</xdr:col>
      <xdr:colOff>590550</xdr:colOff>
      <xdr:row>2</xdr:row>
      <xdr:rowOff>66676</xdr:rowOff>
    </xdr:from>
    <xdr:to>
      <xdr:col>7</xdr:col>
      <xdr:colOff>390525</xdr:colOff>
      <xdr:row>2</xdr:row>
      <xdr:rowOff>352426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4400550" y="619126"/>
          <a:ext cx="13239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400" b="1"/>
            <a:t>Total</a:t>
          </a:r>
        </a:p>
      </xdr:txBody>
    </xdr:sp>
    <xdr:clientData/>
  </xdr:twoCellAnchor>
  <xdr:twoCellAnchor>
    <xdr:from>
      <xdr:col>1</xdr:col>
      <xdr:colOff>0</xdr:colOff>
      <xdr:row>1</xdr:row>
      <xdr:rowOff>95250</xdr:rowOff>
    </xdr:from>
    <xdr:to>
      <xdr:col>7</xdr:col>
      <xdr:colOff>447675</xdr:colOff>
      <xdr:row>4</xdr:row>
      <xdr:rowOff>123825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62000" y="457200"/>
          <a:ext cx="5019675" cy="94297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</xdr:col>
      <xdr:colOff>133350</xdr:colOff>
      <xdr:row>0</xdr:row>
      <xdr:rowOff>314325</xdr:rowOff>
    </xdr:from>
    <xdr:to>
      <xdr:col>2</xdr:col>
      <xdr:colOff>409575</xdr:colOff>
      <xdr:row>2</xdr:row>
      <xdr:rowOff>9525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95350" y="314325"/>
          <a:ext cx="1038225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rgbClr val="0070C0"/>
              </a:solidFill>
            </a:rPr>
            <a:t>Pago</a:t>
          </a:r>
          <a:r>
            <a:rPr lang="es-MX" sz="1100" b="1" baseline="0">
              <a:solidFill>
                <a:srgbClr val="0070C0"/>
              </a:solidFill>
            </a:rPr>
            <a:t> Nómina</a:t>
          </a:r>
          <a:endParaRPr lang="es-MX" sz="1100" b="1">
            <a:solidFill>
              <a:srgbClr val="0070C0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a" refreshedDate="45378.494740856484" createdVersion="6" refreshedVersion="8" minRefreshableVersion="3" recordCount="72" xr:uid="{00000000-000A-0000-FFFF-FFFF00000000}">
  <cacheSource type="worksheet">
    <worksheetSource name="Tabla1"/>
  </cacheSource>
  <cacheFields count="10">
    <cacheField name="NOMBRE" numFmtId="0">
      <sharedItems/>
    </cacheField>
    <cacheField name="SEXO" numFmtId="14">
      <sharedItems count="2">
        <s v="M"/>
        <s v="F"/>
      </sharedItems>
    </cacheField>
    <cacheField name="FECNACIMIENTO" numFmtId="14">
      <sharedItems containsSemiMixedTypes="0" containsNonDate="0" containsDate="1" containsString="0" minDate="1975-01-04T00:00:00" maxDate="1990-11-15T00:00:00"/>
    </cacheField>
    <cacheField name="NIVEL EDUCACIONAL" numFmtId="164">
      <sharedItems/>
    </cacheField>
    <cacheField name="CARGO" numFmtId="0">
      <sharedItems count="8">
        <s v="Gerente"/>
        <s v="Administrativo Contable"/>
        <s v="Administrativo"/>
        <s v="Secretaria"/>
        <s v="Secretaria Gerencia"/>
        <s v="Contador Auditor"/>
        <s v="Secretaria Contable"/>
        <s v="Vendedor"/>
      </sharedItems>
    </cacheField>
    <cacheField name="DEPARTAMENTO" numFmtId="0">
      <sharedItems count="6">
        <s v="Personal"/>
        <s v="Remuneraciones"/>
        <s v="Capacitacion"/>
        <s v="Ventas"/>
        <s v="Marketing"/>
        <s v="Contabilidad"/>
      </sharedItems>
    </cacheField>
    <cacheField name="C. COSTO" numFmtId="0">
      <sharedItems count="3">
        <s v="RR.HH"/>
        <s v="FINANZAS"/>
        <s v="VENTAS"/>
      </sharedItems>
    </cacheField>
    <cacheField name="F. INGRESO" numFmtId="14">
      <sharedItems containsSemiMixedTypes="0" containsNonDate="0" containsDate="1" containsString="0" minDate="1994-12-30T00:00:00" maxDate="2023-11-10T00:00:00" count="72">
        <d v="2006-10-17T00:00:00"/>
        <d v="2021-01-10T00:00:00"/>
        <d v="1997-10-13T00:00:00"/>
        <d v="2004-02-10T00:00:00"/>
        <d v="2002-11-15T00:00:00"/>
        <d v="1998-09-09T00:00:00"/>
        <d v="1997-09-22T00:00:00"/>
        <d v="1999-12-16T00:00:00"/>
        <d v="2005-05-18T00:00:00"/>
        <d v="2023-04-17T00:00:00"/>
        <d v="2023-04-04T00:00:00"/>
        <d v="1997-06-01T00:00:00"/>
        <d v="1998-05-08T00:00:00"/>
        <d v="1996-12-28T00:00:00"/>
        <d v="2001-02-08T00:00:00"/>
        <d v="1998-01-30T00:00:00"/>
        <d v="1998-02-20T00:00:00"/>
        <d v="1998-08-25T00:00:00"/>
        <d v="2003-09-03T00:00:00"/>
        <d v="1998-04-05T00:00:00"/>
        <d v="2006-12-04T00:00:00"/>
        <d v="2000-07-09T00:00:00"/>
        <d v="2023-11-07T00:00:00"/>
        <d v="2004-01-02T00:00:00"/>
        <d v="2022-08-16T00:00:00"/>
        <d v="2000-11-04T00:00:00"/>
        <d v="1996-01-07T00:00:00"/>
        <d v="2021-03-13T00:00:00"/>
        <d v="1994-12-30T00:00:00"/>
        <d v="1997-08-10T00:00:00"/>
        <d v="2000-07-25T00:00:00"/>
        <d v="2023-03-01T00:00:00"/>
        <d v="2022-02-01T00:00:00"/>
        <d v="2002-09-21T00:00:00"/>
        <d v="2020-12-27T00:00:00"/>
        <d v="1995-09-28T00:00:00"/>
        <d v="2006-11-25T00:00:00"/>
        <d v="2003-11-14T00:00:00"/>
        <d v="1999-02-26T00:00:00"/>
        <d v="1995-04-13T00:00:00"/>
        <d v="2023-01-28T00:00:00"/>
        <d v="1999-10-14T00:00:00"/>
        <d v="2004-04-20T00:00:00"/>
        <d v="1997-03-14T00:00:00"/>
        <d v="1996-02-17T00:00:00"/>
        <d v="2021-03-06T00:00:00"/>
        <d v="2001-12-13T00:00:00"/>
        <d v="1996-07-18T00:00:00"/>
        <d v="2002-01-20T00:00:00"/>
        <d v="2023-02-24T00:00:00"/>
        <d v="2020-05-01T00:00:00"/>
        <d v="2023-11-09T00:00:00"/>
        <d v="2006-11-29T00:00:00"/>
        <d v="2022-12-10T00:00:00"/>
        <d v="2005-11-30T00:00:00"/>
        <d v="2020-04-04T00:00:00"/>
        <d v="2005-08-10T00:00:00"/>
        <d v="2004-09-24T00:00:00"/>
        <d v="1996-10-14T00:00:00"/>
        <d v="2001-08-16T00:00:00"/>
        <d v="1997-03-17T00:00:00"/>
        <d v="1997-10-27T00:00:00"/>
        <d v="2002-12-17T00:00:00"/>
        <d v="2022-09-19T00:00:00"/>
        <d v="2004-12-19T00:00:00"/>
        <d v="2001-07-16T00:00:00"/>
        <d v="1997-12-05T00:00:00"/>
        <d v="2004-05-30T00:00:00"/>
        <d v="2002-08-24T00:00:00"/>
        <d v="1995-05-09T00:00:00"/>
        <d v="2000-05-19T00:00:00"/>
        <d v="2006-10-02T00:00:00"/>
      </sharedItems>
    </cacheField>
    <cacheField name="SUELDO_x000a_BASE" numFmtId="165">
      <sharedItems containsSemiMixedTypes="0" containsString="0" containsNumber="1" containsInteger="1" minValue="10286" maxValue="49829"/>
    </cacheField>
    <cacheField name="AñoIngreso" numFmtId="1">
      <sharedItems containsSemiMixedTypes="0" containsString="0" containsNumber="1" containsInteger="1" minValue="1994" maxValue="2023" count="21">
        <n v="2006"/>
        <n v="2021"/>
        <n v="1997"/>
        <n v="2004"/>
        <n v="2002"/>
        <n v="1998"/>
        <n v="1999"/>
        <n v="2005"/>
        <n v="2023"/>
        <n v="1996"/>
        <n v="2001"/>
        <n v="2003"/>
        <n v="2000"/>
        <n v="2022"/>
        <n v="1994"/>
        <n v="2020"/>
        <n v="1995"/>
        <n v="2008" u="1"/>
        <n v="2010" u="1"/>
        <n v="2009" u="1"/>
        <n v="2007" u="1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s v="Carlos Tapia Ugarte"/>
    <x v="0"/>
    <d v="1986-10-22T00:00:00"/>
    <s v="Profesional"/>
    <x v="0"/>
    <x v="0"/>
    <x v="0"/>
    <x v="0"/>
    <n v="10509"/>
    <x v="0"/>
  </r>
  <r>
    <s v="Sergio Silva Pineda"/>
    <x v="0"/>
    <d v="1988-01-15T00:00:00"/>
    <s v="Tecnico"/>
    <x v="1"/>
    <x v="1"/>
    <x v="1"/>
    <x v="1"/>
    <n v="27826"/>
    <x v="1"/>
  </r>
  <r>
    <s v="Jose Venegas Frias"/>
    <x v="0"/>
    <d v="1977-10-18T00:00:00"/>
    <s v="Tecnico"/>
    <x v="2"/>
    <x v="2"/>
    <x v="0"/>
    <x v="2"/>
    <n v="47371"/>
    <x v="2"/>
  </r>
  <r>
    <s v="Rosa Soto Gonzalez"/>
    <x v="1"/>
    <d v="1984-02-15T00:00:00"/>
    <s v="Tecnico"/>
    <x v="3"/>
    <x v="3"/>
    <x v="2"/>
    <x v="3"/>
    <n v="28273"/>
    <x v="3"/>
  </r>
  <r>
    <s v="Carmen Duarte Rios"/>
    <x v="1"/>
    <d v="1982-11-20T00:00:00"/>
    <s v="Profesional"/>
    <x v="1"/>
    <x v="1"/>
    <x v="1"/>
    <x v="4"/>
    <n v="31359"/>
    <x v="4"/>
  </r>
  <r>
    <s v="Rodrigo Prieto Lobos"/>
    <x v="0"/>
    <d v="1978-09-14T00:00:00"/>
    <s v="Profesional"/>
    <x v="0"/>
    <x v="4"/>
    <x v="2"/>
    <x v="5"/>
    <n v="48011"/>
    <x v="5"/>
  </r>
  <r>
    <s v="Jimena Caroca Torres"/>
    <x v="1"/>
    <d v="1977-09-27T00:00:00"/>
    <s v="Tecnico"/>
    <x v="4"/>
    <x v="4"/>
    <x v="2"/>
    <x v="6"/>
    <n v="49829"/>
    <x v="2"/>
  </r>
  <r>
    <s v="Emilio Garrido Toro"/>
    <x v="0"/>
    <d v="1979-12-21T00:00:00"/>
    <s v="Profesional"/>
    <x v="5"/>
    <x v="5"/>
    <x v="1"/>
    <x v="7"/>
    <n v="35215"/>
    <x v="6"/>
  </r>
  <r>
    <s v="Eduardo Riveros Araneda"/>
    <x v="0"/>
    <d v="1985-05-23T00:00:00"/>
    <s v="Tecnico"/>
    <x v="2"/>
    <x v="0"/>
    <x v="0"/>
    <x v="8"/>
    <n v="43256"/>
    <x v="7"/>
  </r>
  <r>
    <s v="Liset Fernandez Ulloa"/>
    <x v="1"/>
    <d v="1990-04-22T00:00:00"/>
    <s v="Tecnico"/>
    <x v="6"/>
    <x v="5"/>
    <x v="1"/>
    <x v="9"/>
    <n v="31009"/>
    <x v="8"/>
  </r>
  <r>
    <s v="Cecilia Quiroga Retamal"/>
    <x v="1"/>
    <d v="1990-04-09T00:00:00"/>
    <s v="Tecnico"/>
    <x v="1"/>
    <x v="1"/>
    <x v="1"/>
    <x v="10"/>
    <n v="39644"/>
    <x v="8"/>
  </r>
  <r>
    <s v="Alfredo Burgos Ceceres"/>
    <x v="0"/>
    <d v="1977-06-06T00:00:00"/>
    <s v="Profesional"/>
    <x v="0"/>
    <x v="5"/>
    <x v="1"/>
    <x v="11"/>
    <n v="38184"/>
    <x v="2"/>
  </r>
  <r>
    <s v="Oscar Olivares Astudillo"/>
    <x v="0"/>
    <d v="1978-05-13T00:00:00"/>
    <s v="Tecnico"/>
    <x v="7"/>
    <x v="3"/>
    <x v="2"/>
    <x v="12"/>
    <n v="33483"/>
    <x v="5"/>
  </r>
  <r>
    <s v="Gloria Segovia Escobar"/>
    <x v="1"/>
    <d v="1977-01-02T00:00:00"/>
    <s v="Profesional"/>
    <x v="4"/>
    <x v="0"/>
    <x v="0"/>
    <x v="13"/>
    <n v="33288"/>
    <x v="9"/>
  </r>
  <r>
    <s v="Sandra Jimenez Abarca"/>
    <x v="1"/>
    <d v="1981-02-13T00:00:00"/>
    <s v="Tecnico"/>
    <x v="3"/>
    <x v="2"/>
    <x v="0"/>
    <x v="14"/>
    <n v="46940"/>
    <x v="10"/>
  </r>
  <r>
    <s v="Fernando Sagredo Urzua"/>
    <x v="0"/>
    <d v="1978-02-04T00:00:00"/>
    <s v="Tecnico"/>
    <x v="2"/>
    <x v="0"/>
    <x v="0"/>
    <x v="15"/>
    <n v="13852"/>
    <x v="5"/>
  </r>
  <r>
    <s v="Esteban Farias Elgueta"/>
    <x v="0"/>
    <d v="1978-02-25T00:00:00"/>
    <s v="Tecnico"/>
    <x v="7"/>
    <x v="3"/>
    <x v="2"/>
    <x v="16"/>
    <n v="13307"/>
    <x v="5"/>
  </r>
  <r>
    <s v="Elizabet Gonzalez Retamal"/>
    <x v="1"/>
    <d v="1978-08-30T00:00:00"/>
    <s v="Tecnico"/>
    <x v="3"/>
    <x v="4"/>
    <x v="2"/>
    <x v="17"/>
    <n v="16615"/>
    <x v="5"/>
  </r>
  <r>
    <s v="Nora Seguel Gaete"/>
    <x v="1"/>
    <d v="1983-09-08T00:00:00"/>
    <s v="Tecnico"/>
    <x v="1"/>
    <x v="1"/>
    <x v="1"/>
    <x v="18"/>
    <n v="48976"/>
    <x v="11"/>
  </r>
  <r>
    <s v="Guido Silva Urrutia"/>
    <x v="0"/>
    <d v="1978-04-10T00:00:00"/>
    <s v="Tecnico"/>
    <x v="2"/>
    <x v="0"/>
    <x v="0"/>
    <x v="19"/>
    <n v="22887"/>
    <x v="5"/>
  </r>
  <r>
    <s v="Marianella Vega Saa"/>
    <x v="1"/>
    <d v="1986-12-09T00:00:00"/>
    <s v="Tecnico"/>
    <x v="6"/>
    <x v="5"/>
    <x v="1"/>
    <x v="20"/>
    <n v="10779"/>
    <x v="0"/>
  </r>
  <r>
    <s v="Gabriel Castro Vilches"/>
    <x v="0"/>
    <d v="1980-07-14T00:00:00"/>
    <s v="Profesional"/>
    <x v="0"/>
    <x v="0"/>
    <x v="0"/>
    <x v="21"/>
    <n v="35682"/>
    <x v="12"/>
  </r>
  <r>
    <s v="Margarita Marciel Araya"/>
    <x v="1"/>
    <d v="1990-11-12T00:00:00"/>
    <s v="Profesional"/>
    <x v="0"/>
    <x v="4"/>
    <x v="2"/>
    <x v="22"/>
    <n v="31032"/>
    <x v="8"/>
  </r>
  <r>
    <s v="Luisa Parra Neira"/>
    <x v="1"/>
    <d v="1984-01-07T00:00:00"/>
    <s v="Tecnico"/>
    <x v="3"/>
    <x v="1"/>
    <x v="1"/>
    <x v="23"/>
    <n v="33125"/>
    <x v="3"/>
  </r>
  <r>
    <s v="Washington Salas Pino"/>
    <x v="0"/>
    <d v="1989-08-21T00:00:00"/>
    <s v="Profesional"/>
    <x v="0"/>
    <x v="5"/>
    <x v="1"/>
    <x v="24"/>
    <n v="12229"/>
    <x v="13"/>
  </r>
  <r>
    <s v="Alicia Fuentes Leiva"/>
    <x v="1"/>
    <d v="1980-11-09T00:00:00"/>
    <s v="Tecnico"/>
    <x v="3"/>
    <x v="4"/>
    <x v="2"/>
    <x v="25"/>
    <n v="22674"/>
    <x v="12"/>
  </r>
  <r>
    <s v="Jeronimo Herrera Figueroa"/>
    <x v="0"/>
    <d v="1976-01-12T00:00:00"/>
    <s v="Tecnico"/>
    <x v="1"/>
    <x v="1"/>
    <x v="1"/>
    <x v="26"/>
    <n v="41295"/>
    <x v="9"/>
  </r>
  <r>
    <s v="Susana Molina Tapia"/>
    <x v="1"/>
    <d v="1988-03-18T00:00:00"/>
    <s v="Tecnico"/>
    <x v="3"/>
    <x v="0"/>
    <x v="0"/>
    <x v="27"/>
    <n v="22205"/>
    <x v="1"/>
  </r>
  <r>
    <s v="Hermes Pinto Vasquez"/>
    <x v="0"/>
    <d v="1975-01-04T00:00:00"/>
    <s v="Profesional"/>
    <x v="0"/>
    <x v="0"/>
    <x v="0"/>
    <x v="28"/>
    <n v="17680"/>
    <x v="14"/>
  </r>
  <r>
    <s v="Luis Salinas Carrasco"/>
    <x v="0"/>
    <d v="1977-08-15T00:00:00"/>
    <s v="Tecnico"/>
    <x v="7"/>
    <x v="3"/>
    <x v="2"/>
    <x v="29"/>
    <n v="13900"/>
    <x v="2"/>
  </r>
  <r>
    <s v="Ramon Tello Barraza"/>
    <x v="0"/>
    <d v="1980-07-30T00:00:00"/>
    <s v="Profesional"/>
    <x v="0"/>
    <x v="3"/>
    <x v="2"/>
    <x v="30"/>
    <n v="49744"/>
    <x v="12"/>
  </r>
  <r>
    <s v="Angel Fernandez Henriquez"/>
    <x v="0"/>
    <d v="1990-03-06T00:00:00"/>
    <s v="Tecnico"/>
    <x v="7"/>
    <x v="3"/>
    <x v="2"/>
    <x v="31"/>
    <n v="21980"/>
    <x v="8"/>
  </r>
  <r>
    <s v="Patricia Pedernera Collao"/>
    <x v="1"/>
    <d v="1989-02-06T00:00:00"/>
    <s v="Tecnico"/>
    <x v="3"/>
    <x v="3"/>
    <x v="2"/>
    <x v="32"/>
    <n v="33582"/>
    <x v="13"/>
  </r>
  <r>
    <s v="Luis Rojas Escalante"/>
    <x v="0"/>
    <d v="1982-09-26T00:00:00"/>
    <s v="Profesional"/>
    <x v="7"/>
    <x v="3"/>
    <x v="2"/>
    <x v="33"/>
    <n v="16009"/>
    <x v="4"/>
  </r>
  <r>
    <s v="Juan Barraza Saavedra"/>
    <x v="0"/>
    <d v="1988-01-01T00:00:00"/>
    <s v="Profesional"/>
    <x v="2"/>
    <x v="0"/>
    <x v="0"/>
    <x v="34"/>
    <n v="23578"/>
    <x v="15"/>
  </r>
  <r>
    <s v="Ana Tapia Villegas"/>
    <x v="1"/>
    <d v="1975-10-03T00:00:00"/>
    <s v="Tecnico"/>
    <x v="3"/>
    <x v="5"/>
    <x v="1"/>
    <x v="35"/>
    <n v="13385"/>
    <x v="16"/>
  </r>
  <r>
    <s v="Carlos Tapia Ugarte"/>
    <x v="0"/>
    <d v="1986-11-30T00:00:00"/>
    <s v="Profesional"/>
    <x v="0"/>
    <x v="0"/>
    <x v="0"/>
    <x v="36"/>
    <n v="17242"/>
    <x v="0"/>
  </r>
  <r>
    <s v="Sergio Silva Pineda"/>
    <x v="0"/>
    <d v="1983-11-19T00:00:00"/>
    <s v="Tecnico"/>
    <x v="1"/>
    <x v="1"/>
    <x v="1"/>
    <x v="37"/>
    <n v="41867"/>
    <x v="11"/>
  </r>
  <r>
    <s v="Jose Venegas Frias"/>
    <x v="0"/>
    <d v="1979-03-03T00:00:00"/>
    <s v="Tecnico"/>
    <x v="2"/>
    <x v="2"/>
    <x v="0"/>
    <x v="38"/>
    <n v="39539"/>
    <x v="6"/>
  </r>
  <r>
    <s v="Rosa Soto Gonzalez"/>
    <x v="1"/>
    <d v="1975-04-18T00:00:00"/>
    <s v="Tecnico"/>
    <x v="3"/>
    <x v="3"/>
    <x v="2"/>
    <x v="39"/>
    <n v="26081"/>
    <x v="16"/>
  </r>
  <r>
    <s v="Carmen Duarte Rios"/>
    <x v="1"/>
    <d v="1990-02-02T00:00:00"/>
    <s v="Profesional"/>
    <x v="1"/>
    <x v="1"/>
    <x v="1"/>
    <x v="40"/>
    <n v="48628"/>
    <x v="8"/>
  </r>
  <r>
    <s v="Rodrigo Prieto Lobos"/>
    <x v="0"/>
    <d v="1979-10-19T00:00:00"/>
    <s v="Profesional"/>
    <x v="0"/>
    <x v="4"/>
    <x v="2"/>
    <x v="41"/>
    <n v="45231"/>
    <x v="6"/>
  </r>
  <r>
    <s v="Jimena Caroca Torres"/>
    <x v="1"/>
    <d v="1984-04-25T00:00:00"/>
    <s v="Tecnico"/>
    <x v="4"/>
    <x v="4"/>
    <x v="2"/>
    <x v="42"/>
    <n v="12883"/>
    <x v="3"/>
  </r>
  <r>
    <s v="Emilio Garrido Toro"/>
    <x v="0"/>
    <d v="1977-03-19T00:00:00"/>
    <s v="Profesional"/>
    <x v="5"/>
    <x v="5"/>
    <x v="1"/>
    <x v="43"/>
    <n v="45078"/>
    <x v="2"/>
  </r>
  <r>
    <s v="Eduardo Riveros Araneda"/>
    <x v="0"/>
    <d v="1976-02-22T00:00:00"/>
    <s v="Tecnico"/>
    <x v="2"/>
    <x v="0"/>
    <x v="0"/>
    <x v="44"/>
    <n v="22756"/>
    <x v="9"/>
  </r>
  <r>
    <s v="Liset Fernandez Ulloa"/>
    <x v="1"/>
    <d v="1988-03-11T00:00:00"/>
    <s v="Tecnico"/>
    <x v="6"/>
    <x v="5"/>
    <x v="1"/>
    <x v="45"/>
    <n v="44271"/>
    <x v="1"/>
  </r>
  <r>
    <s v="Cecilia Quiroga Retamal"/>
    <x v="1"/>
    <d v="1981-12-18T00:00:00"/>
    <s v="Tecnico"/>
    <x v="1"/>
    <x v="1"/>
    <x v="1"/>
    <x v="46"/>
    <n v="33917"/>
    <x v="10"/>
  </r>
  <r>
    <s v="Alfredo Burgos Ceceres"/>
    <x v="0"/>
    <d v="1976-07-23T00:00:00"/>
    <s v="Profesional"/>
    <x v="0"/>
    <x v="5"/>
    <x v="1"/>
    <x v="47"/>
    <n v="29133"/>
    <x v="9"/>
  </r>
  <r>
    <s v="Oscar Olivares Astudillo"/>
    <x v="0"/>
    <d v="1982-01-25T00:00:00"/>
    <s v="Tecnico"/>
    <x v="7"/>
    <x v="3"/>
    <x v="2"/>
    <x v="48"/>
    <n v="10286"/>
    <x v="4"/>
  </r>
  <r>
    <s v="Gloria Segovia Escobar"/>
    <x v="1"/>
    <d v="1990-03-01T00:00:00"/>
    <s v="Profesional"/>
    <x v="4"/>
    <x v="0"/>
    <x v="0"/>
    <x v="49"/>
    <n v="34741"/>
    <x v="8"/>
  </r>
  <r>
    <s v="Sandra Jimenez Abarca"/>
    <x v="1"/>
    <d v="1987-05-06T00:00:00"/>
    <s v="Tecnico"/>
    <x v="3"/>
    <x v="2"/>
    <x v="0"/>
    <x v="50"/>
    <n v="42289"/>
    <x v="15"/>
  </r>
  <r>
    <s v="Fernando Sagredo Urzua"/>
    <x v="0"/>
    <d v="1990-11-14T00:00:00"/>
    <s v="Tecnico"/>
    <x v="2"/>
    <x v="0"/>
    <x v="0"/>
    <x v="51"/>
    <n v="46463"/>
    <x v="8"/>
  </r>
  <r>
    <s v="Esteban Farias Elgueta"/>
    <x v="0"/>
    <d v="1986-12-04T00:00:00"/>
    <s v="Tecnico"/>
    <x v="7"/>
    <x v="3"/>
    <x v="2"/>
    <x v="52"/>
    <n v="38304"/>
    <x v="0"/>
  </r>
  <r>
    <s v="Elizabet Gonzalez Retamal"/>
    <x v="1"/>
    <d v="1989-12-15T00:00:00"/>
    <s v="Tecnico"/>
    <x v="3"/>
    <x v="4"/>
    <x v="2"/>
    <x v="53"/>
    <n v="47530"/>
    <x v="13"/>
  </r>
  <r>
    <s v="Nora Seguel Gaete"/>
    <x v="1"/>
    <d v="1985-12-05T00:00:00"/>
    <s v="Tecnico"/>
    <x v="1"/>
    <x v="1"/>
    <x v="1"/>
    <x v="54"/>
    <n v="18367"/>
    <x v="7"/>
  </r>
  <r>
    <s v="Guido Silva Urrutia"/>
    <x v="0"/>
    <d v="1987-04-09T00:00:00"/>
    <s v="Tecnico"/>
    <x v="2"/>
    <x v="0"/>
    <x v="0"/>
    <x v="55"/>
    <n v="47559"/>
    <x v="15"/>
  </r>
  <r>
    <s v="Marianella Vega Saa"/>
    <x v="1"/>
    <d v="1985-08-15T00:00:00"/>
    <s v="Tecnico"/>
    <x v="6"/>
    <x v="5"/>
    <x v="1"/>
    <x v="56"/>
    <n v="20090"/>
    <x v="7"/>
  </r>
  <r>
    <s v="Gabriel Castro Vilches"/>
    <x v="0"/>
    <d v="1984-09-29T00:00:00"/>
    <s v="Profesional"/>
    <x v="0"/>
    <x v="0"/>
    <x v="0"/>
    <x v="57"/>
    <n v="10733"/>
    <x v="3"/>
  </r>
  <r>
    <s v="Margarita Marciel Araya"/>
    <x v="1"/>
    <d v="1976-10-19T00:00:00"/>
    <s v="Profesional"/>
    <x v="0"/>
    <x v="4"/>
    <x v="2"/>
    <x v="58"/>
    <n v="26434"/>
    <x v="9"/>
  </r>
  <r>
    <s v="Luisa Parra Neira"/>
    <x v="1"/>
    <d v="1981-08-21T00:00:00"/>
    <s v="Tecnico"/>
    <x v="3"/>
    <x v="1"/>
    <x v="1"/>
    <x v="59"/>
    <n v="16788"/>
    <x v="10"/>
  </r>
  <r>
    <s v="Washington Salas Pino"/>
    <x v="0"/>
    <d v="1977-03-22T00:00:00"/>
    <s v="Profesional"/>
    <x v="0"/>
    <x v="5"/>
    <x v="1"/>
    <x v="60"/>
    <n v="17831"/>
    <x v="2"/>
  </r>
  <r>
    <s v="Alicia Fuentes Leiva"/>
    <x v="1"/>
    <d v="1977-11-01T00:00:00"/>
    <s v="Tecnico"/>
    <x v="3"/>
    <x v="4"/>
    <x v="2"/>
    <x v="61"/>
    <n v="35903"/>
    <x v="2"/>
  </r>
  <r>
    <s v="Jeronimo Herrera Figueroa"/>
    <x v="0"/>
    <d v="1982-12-22T00:00:00"/>
    <s v="Tecnico"/>
    <x v="1"/>
    <x v="1"/>
    <x v="1"/>
    <x v="62"/>
    <n v="22087"/>
    <x v="4"/>
  </r>
  <r>
    <s v="Susana Molina Tapia"/>
    <x v="1"/>
    <d v="1989-09-24T00:00:00"/>
    <s v="Tecnico"/>
    <x v="3"/>
    <x v="0"/>
    <x v="0"/>
    <x v="63"/>
    <n v="43635"/>
    <x v="13"/>
  </r>
  <r>
    <s v="Hermes Pinto Vasquez"/>
    <x v="0"/>
    <d v="1984-12-24T00:00:00"/>
    <s v="Profesional"/>
    <x v="0"/>
    <x v="0"/>
    <x v="0"/>
    <x v="64"/>
    <n v="12522"/>
    <x v="3"/>
  </r>
  <r>
    <s v="Luis Salinas Carrasco"/>
    <x v="0"/>
    <d v="1981-07-21T00:00:00"/>
    <s v="Tecnico"/>
    <x v="7"/>
    <x v="3"/>
    <x v="2"/>
    <x v="65"/>
    <n v="44959"/>
    <x v="10"/>
  </r>
  <r>
    <s v="Ramon Tello Barraza"/>
    <x v="0"/>
    <d v="1977-12-10T00:00:00"/>
    <s v="Profesional"/>
    <x v="0"/>
    <x v="3"/>
    <x v="2"/>
    <x v="66"/>
    <n v="31766"/>
    <x v="2"/>
  </r>
  <r>
    <s v="Angel Fernandez Henriquez"/>
    <x v="0"/>
    <d v="1984-06-04T00:00:00"/>
    <s v="Tecnico"/>
    <x v="7"/>
    <x v="3"/>
    <x v="2"/>
    <x v="67"/>
    <n v="46347"/>
    <x v="3"/>
  </r>
  <r>
    <s v="Patricia Pedernera Collao"/>
    <x v="1"/>
    <d v="1982-08-29T00:00:00"/>
    <s v="Tecnico"/>
    <x v="3"/>
    <x v="3"/>
    <x v="2"/>
    <x v="68"/>
    <n v="29471"/>
    <x v="4"/>
  </r>
  <r>
    <s v="Luis Rojas Escalante"/>
    <x v="0"/>
    <d v="1975-05-14T00:00:00"/>
    <s v="Profesional"/>
    <x v="7"/>
    <x v="3"/>
    <x v="2"/>
    <x v="69"/>
    <n v="36685"/>
    <x v="16"/>
  </r>
  <r>
    <s v="Juan Barraza Saavedra"/>
    <x v="0"/>
    <d v="1980-05-24T00:00:00"/>
    <s v="Profesional"/>
    <x v="2"/>
    <x v="0"/>
    <x v="0"/>
    <x v="70"/>
    <n v="45704"/>
    <x v="12"/>
  </r>
  <r>
    <s v="Ana Tapia Villegas"/>
    <x v="1"/>
    <d v="1986-10-07T00:00:00"/>
    <s v="Tecnico"/>
    <x v="3"/>
    <x v="5"/>
    <x v="1"/>
    <x v="71"/>
    <n v="1950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1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6" indent="0" outline="1" outlineData="1" multipleFieldFilters="0" chartFormat="3">
  <location ref="J2:K5" firstHeaderRow="1" firstDataRow="1" firstDataCol="1"/>
  <pivotFields count="10">
    <pivotField showAll="0"/>
    <pivotField axis="axisRow" dataField="1" showAll="0">
      <items count="3">
        <item x="1"/>
        <item x="0"/>
        <item t="default"/>
      </items>
    </pivotField>
    <pivotField numFmtId="14" showAll="0"/>
    <pivotField showAll="0"/>
    <pivotField showAll="0">
      <items count="9">
        <item x="2"/>
        <item x="1"/>
        <item x="5"/>
        <item x="0"/>
        <item x="3"/>
        <item x="6"/>
        <item x="4"/>
        <item x="7"/>
        <item t="default"/>
      </items>
    </pivotField>
    <pivotField showAll="0">
      <items count="7">
        <item x="2"/>
        <item x="5"/>
        <item x="4"/>
        <item x="0"/>
        <item x="1"/>
        <item x="3"/>
        <item t="default"/>
      </items>
    </pivotField>
    <pivotField showAll="0">
      <items count="4">
        <item x="1"/>
        <item x="0"/>
        <item x="2"/>
        <item t="default"/>
      </items>
    </pivotField>
    <pivotField numFmtId="14" showAll="0">
      <items count="73">
        <item x="28"/>
        <item x="39"/>
        <item x="69"/>
        <item x="35"/>
        <item x="26"/>
        <item x="44"/>
        <item x="47"/>
        <item x="58"/>
        <item x="13"/>
        <item x="43"/>
        <item x="60"/>
        <item x="11"/>
        <item x="29"/>
        <item x="6"/>
        <item x="2"/>
        <item x="61"/>
        <item x="66"/>
        <item x="15"/>
        <item x="16"/>
        <item x="19"/>
        <item x="12"/>
        <item x="17"/>
        <item x="5"/>
        <item x="38"/>
        <item x="41"/>
        <item x="7"/>
        <item x="70"/>
        <item x="21"/>
        <item x="30"/>
        <item x="25"/>
        <item x="14"/>
        <item x="65"/>
        <item x="59"/>
        <item x="46"/>
        <item x="48"/>
        <item x="68"/>
        <item x="33"/>
        <item x="4"/>
        <item x="62"/>
        <item x="18"/>
        <item x="37"/>
        <item x="23"/>
        <item x="3"/>
        <item x="42"/>
        <item x="67"/>
        <item x="57"/>
        <item x="64"/>
        <item x="8"/>
        <item x="56"/>
        <item x="54"/>
        <item x="71"/>
        <item x="0"/>
        <item x="36"/>
        <item x="52"/>
        <item x="20"/>
        <item x="55"/>
        <item x="50"/>
        <item x="34"/>
        <item x="1"/>
        <item x="45"/>
        <item x="27"/>
        <item x="32"/>
        <item x="24"/>
        <item x="63"/>
        <item x="53"/>
        <item x="40"/>
        <item x="49"/>
        <item x="31"/>
        <item x="10"/>
        <item x="9"/>
        <item x="22"/>
        <item x="51"/>
        <item t="default"/>
      </items>
    </pivotField>
    <pivotField numFmtId="165" showAll="0"/>
    <pivotField numFmtId="1" showAll="0" defaultSubtota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Cuenta de SEXO" fld="1" subtotal="count" baseField="0" baseItem="0"/>
  </dataFields>
  <chartFormats count="4"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9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4000000}" name="TablaDinámica10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6" indent="0" outline="1" outlineData="1" multipleFieldFilters="0" chartFormat="3">
  <location ref="G2:H11" firstHeaderRow="1" firstDataRow="1" firstDataCol="1"/>
  <pivotFields count="10">
    <pivotField showAll="0"/>
    <pivotField showAll="0">
      <items count="3">
        <item x="1"/>
        <item x="0"/>
        <item t="default"/>
      </items>
    </pivotField>
    <pivotField numFmtId="14" showAll="0"/>
    <pivotField showAll="0"/>
    <pivotField axis="axisRow" showAll="0">
      <items count="9">
        <item x="2"/>
        <item x="1"/>
        <item x="5"/>
        <item x="0"/>
        <item x="3"/>
        <item x="6"/>
        <item x="4"/>
        <item x="7"/>
        <item t="default"/>
      </items>
    </pivotField>
    <pivotField showAll="0">
      <items count="7">
        <item x="2"/>
        <item x="5"/>
        <item x="4"/>
        <item x="0"/>
        <item x="1"/>
        <item x="3"/>
        <item t="default"/>
      </items>
    </pivotField>
    <pivotField showAll="0">
      <items count="4">
        <item x="1"/>
        <item x="0"/>
        <item x="2"/>
        <item t="default"/>
      </items>
    </pivotField>
    <pivotField numFmtId="14" showAll="0">
      <items count="73">
        <item x="28"/>
        <item x="39"/>
        <item x="69"/>
        <item x="35"/>
        <item x="26"/>
        <item x="44"/>
        <item x="47"/>
        <item x="58"/>
        <item x="13"/>
        <item x="43"/>
        <item x="60"/>
        <item x="11"/>
        <item x="29"/>
        <item x="6"/>
        <item x="2"/>
        <item x="61"/>
        <item x="66"/>
        <item x="15"/>
        <item x="16"/>
        <item x="19"/>
        <item x="12"/>
        <item x="17"/>
        <item x="5"/>
        <item x="38"/>
        <item x="41"/>
        <item x="7"/>
        <item x="70"/>
        <item x="21"/>
        <item x="30"/>
        <item x="25"/>
        <item x="14"/>
        <item x="65"/>
        <item x="59"/>
        <item x="46"/>
        <item x="48"/>
        <item x="68"/>
        <item x="33"/>
        <item x="4"/>
        <item x="62"/>
        <item x="18"/>
        <item x="37"/>
        <item x="23"/>
        <item x="3"/>
        <item x="42"/>
        <item x="67"/>
        <item x="57"/>
        <item x="64"/>
        <item x="8"/>
        <item x="56"/>
        <item x="54"/>
        <item x="71"/>
        <item x="0"/>
        <item x="36"/>
        <item x="52"/>
        <item x="20"/>
        <item x="55"/>
        <item x="50"/>
        <item x="34"/>
        <item x="1"/>
        <item x="45"/>
        <item x="27"/>
        <item x="32"/>
        <item x="24"/>
        <item x="63"/>
        <item x="53"/>
        <item x="40"/>
        <item x="49"/>
        <item x="31"/>
        <item x="10"/>
        <item x="9"/>
        <item x="22"/>
        <item x="51"/>
        <item t="default"/>
      </items>
    </pivotField>
    <pivotField dataField="1" numFmtId="165" showAll="0"/>
    <pivotField numFmtId="1" showAll="0" defaultSubtotal="0"/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SUELDO" fld="8" baseField="4" baseItem="3" numFmtId="3"/>
  </dataFields>
  <chartFormats count="1">
    <chartFormat chart="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3000000}" name="TablaDinámica9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6" indent="0" outline="1" outlineData="1" multipleFieldFilters="0" chartFormat="3">
  <location ref="D2:E9" firstHeaderRow="1" firstDataRow="1" firstDataCol="1"/>
  <pivotFields count="10">
    <pivotField showAll="0"/>
    <pivotField showAll="0">
      <items count="3">
        <item x="1"/>
        <item x="0"/>
        <item t="default"/>
      </items>
    </pivotField>
    <pivotField numFmtId="14" showAll="0"/>
    <pivotField showAll="0"/>
    <pivotField showAll="0">
      <items count="9">
        <item x="2"/>
        <item x="1"/>
        <item x="5"/>
        <item x="0"/>
        <item x="3"/>
        <item x="6"/>
        <item x="4"/>
        <item x="7"/>
        <item t="default"/>
      </items>
    </pivotField>
    <pivotField axis="axisRow" dataField="1" showAll="0">
      <items count="7">
        <item x="2"/>
        <item x="5"/>
        <item x="4"/>
        <item x="0"/>
        <item x="1"/>
        <item x="3"/>
        <item t="default"/>
      </items>
    </pivotField>
    <pivotField showAll="0">
      <items count="4">
        <item x="1"/>
        <item x="0"/>
        <item x="2"/>
        <item t="default"/>
      </items>
    </pivotField>
    <pivotField numFmtId="14" showAll="0">
      <items count="73">
        <item x="28"/>
        <item x="39"/>
        <item x="69"/>
        <item x="35"/>
        <item x="26"/>
        <item x="44"/>
        <item x="47"/>
        <item x="58"/>
        <item x="13"/>
        <item x="43"/>
        <item x="60"/>
        <item x="11"/>
        <item x="29"/>
        <item x="6"/>
        <item x="2"/>
        <item x="61"/>
        <item x="66"/>
        <item x="15"/>
        <item x="16"/>
        <item x="19"/>
        <item x="12"/>
        <item x="17"/>
        <item x="5"/>
        <item x="38"/>
        <item x="41"/>
        <item x="7"/>
        <item x="70"/>
        <item x="21"/>
        <item x="30"/>
        <item x="25"/>
        <item x="14"/>
        <item x="65"/>
        <item x="59"/>
        <item x="46"/>
        <item x="48"/>
        <item x="68"/>
        <item x="33"/>
        <item x="4"/>
        <item x="62"/>
        <item x="18"/>
        <item x="37"/>
        <item x="23"/>
        <item x="3"/>
        <item x="42"/>
        <item x="67"/>
        <item x="57"/>
        <item x="64"/>
        <item x="8"/>
        <item x="56"/>
        <item x="54"/>
        <item x="71"/>
        <item x="0"/>
        <item x="36"/>
        <item x="52"/>
        <item x="20"/>
        <item x="55"/>
        <item x="50"/>
        <item x="34"/>
        <item x="1"/>
        <item x="45"/>
        <item x="27"/>
        <item x="32"/>
        <item x="24"/>
        <item x="63"/>
        <item x="53"/>
        <item x="40"/>
        <item x="49"/>
        <item x="31"/>
        <item x="10"/>
        <item x="9"/>
        <item x="22"/>
        <item x="51"/>
        <item t="default"/>
      </items>
    </pivotField>
    <pivotField numFmtId="165" showAll="0"/>
    <pivotField numFmtId="1" showAll="0" defaultSubtota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uenta de DEPARTAMENTO" fld="5" subtotal="count" baseField="0" baseItem="0"/>
  </dataFields>
  <chartFormats count="1">
    <chartFormat chart="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2000000}" name="TablaDinámica8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6" indent="0" outline="1" outlineData="1" multipleFieldFilters="0" chartFormat="3">
  <location ref="A2:B6" firstHeaderRow="1" firstDataRow="1" firstDataCol="1"/>
  <pivotFields count="10">
    <pivotField showAll="0"/>
    <pivotField showAll="0">
      <items count="3">
        <item x="1"/>
        <item x="0"/>
        <item t="default"/>
      </items>
    </pivotField>
    <pivotField numFmtId="14" showAll="0"/>
    <pivotField showAll="0"/>
    <pivotField showAll="0">
      <items count="9">
        <item x="2"/>
        <item x="1"/>
        <item x="5"/>
        <item x="0"/>
        <item x="3"/>
        <item x="6"/>
        <item x="4"/>
        <item x="7"/>
        <item t="default"/>
      </items>
    </pivotField>
    <pivotField showAll="0">
      <items count="7">
        <item x="2"/>
        <item x="5"/>
        <item x="4"/>
        <item x="0"/>
        <item x="1"/>
        <item x="3"/>
        <item t="default"/>
      </items>
    </pivotField>
    <pivotField axis="axisRow" showAll="0">
      <items count="4">
        <item x="1"/>
        <item x="0"/>
        <item x="2"/>
        <item t="default"/>
      </items>
    </pivotField>
    <pivotField numFmtId="14" showAll="0">
      <items count="73">
        <item x="28"/>
        <item x="39"/>
        <item x="69"/>
        <item x="35"/>
        <item x="26"/>
        <item x="44"/>
        <item x="47"/>
        <item x="58"/>
        <item x="13"/>
        <item x="43"/>
        <item x="60"/>
        <item x="11"/>
        <item x="29"/>
        <item x="6"/>
        <item x="2"/>
        <item x="61"/>
        <item x="66"/>
        <item x="15"/>
        <item x="16"/>
        <item x="19"/>
        <item x="12"/>
        <item x="17"/>
        <item x="5"/>
        <item x="38"/>
        <item x="41"/>
        <item x="7"/>
        <item x="70"/>
        <item x="21"/>
        <item x="30"/>
        <item x="25"/>
        <item x="14"/>
        <item x="65"/>
        <item x="59"/>
        <item x="46"/>
        <item x="48"/>
        <item x="68"/>
        <item x="33"/>
        <item x="4"/>
        <item x="62"/>
        <item x="18"/>
        <item x="37"/>
        <item x="23"/>
        <item x="3"/>
        <item x="42"/>
        <item x="67"/>
        <item x="57"/>
        <item x="64"/>
        <item x="8"/>
        <item x="56"/>
        <item x="54"/>
        <item x="71"/>
        <item x="0"/>
        <item x="36"/>
        <item x="52"/>
        <item x="20"/>
        <item x="55"/>
        <item x="50"/>
        <item x="34"/>
        <item x="1"/>
        <item x="45"/>
        <item x="27"/>
        <item x="32"/>
        <item x="24"/>
        <item x="63"/>
        <item x="53"/>
        <item x="40"/>
        <item x="49"/>
        <item x="31"/>
        <item x="10"/>
        <item x="9"/>
        <item x="22"/>
        <item x="51"/>
        <item t="default"/>
      </items>
    </pivotField>
    <pivotField dataField="1" numFmtId="165" showAll="0"/>
    <pivotField numFmtId="1" showAll="0" defaultSubtotal="0"/>
  </pivotFields>
  <rowFields count="1">
    <field x="6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a de SUELDO" fld="8" baseField="6" baseItem="1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2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6" indent="0" outline="1" outlineData="1" multipleFieldFilters="0" chartFormat="3">
  <location ref="M2:N20" firstHeaderRow="1" firstDataRow="1" firstDataCol="1"/>
  <pivotFields count="10">
    <pivotField showAll="0"/>
    <pivotField showAll="0">
      <items count="3">
        <item x="1"/>
        <item x="0"/>
        <item t="default"/>
      </items>
    </pivotField>
    <pivotField numFmtId="14" showAll="0"/>
    <pivotField showAll="0"/>
    <pivotField showAll="0">
      <items count="9">
        <item x="2"/>
        <item x="1"/>
        <item x="5"/>
        <item x="0"/>
        <item x="3"/>
        <item x="6"/>
        <item x="4"/>
        <item x="7"/>
        <item t="default"/>
      </items>
    </pivotField>
    <pivotField showAll="0">
      <items count="7">
        <item x="2"/>
        <item x="5"/>
        <item x="4"/>
        <item x="0"/>
        <item x="1"/>
        <item x="3"/>
        <item t="default"/>
      </items>
    </pivotField>
    <pivotField showAll="0">
      <items count="4">
        <item x="1"/>
        <item x="0"/>
        <item x="2"/>
        <item t="default"/>
      </items>
    </pivotField>
    <pivotField numFmtId="14" showAll="0">
      <items count="73">
        <item x="28"/>
        <item x="39"/>
        <item x="69"/>
        <item x="35"/>
        <item x="26"/>
        <item x="44"/>
        <item x="47"/>
        <item x="58"/>
        <item x="13"/>
        <item x="43"/>
        <item x="60"/>
        <item x="11"/>
        <item x="29"/>
        <item x="6"/>
        <item x="2"/>
        <item x="61"/>
        <item x="66"/>
        <item x="15"/>
        <item x="16"/>
        <item x="19"/>
        <item x="12"/>
        <item x="17"/>
        <item x="5"/>
        <item x="38"/>
        <item x="41"/>
        <item x="7"/>
        <item x="70"/>
        <item x="21"/>
        <item x="30"/>
        <item x="25"/>
        <item x="14"/>
        <item x="65"/>
        <item x="59"/>
        <item x="46"/>
        <item x="48"/>
        <item x="68"/>
        <item x="33"/>
        <item x="4"/>
        <item x="62"/>
        <item x="18"/>
        <item x="37"/>
        <item x="23"/>
        <item x="3"/>
        <item x="42"/>
        <item x="67"/>
        <item x="57"/>
        <item x="64"/>
        <item x="8"/>
        <item x="56"/>
        <item x="54"/>
        <item x="71"/>
        <item x="0"/>
        <item x="36"/>
        <item x="52"/>
        <item x="20"/>
        <item x="55"/>
        <item x="50"/>
        <item x="34"/>
        <item x="1"/>
        <item x="45"/>
        <item x="27"/>
        <item x="32"/>
        <item x="24"/>
        <item x="63"/>
        <item x="53"/>
        <item x="40"/>
        <item x="49"/>
        <item x="31"/>
        <item x="10"/>
        <item x="9"/>
        <item x="22"/>
        <item x="51"/>
        <item t="default"/>
      </items>
    </pivotField>
    <pivotField numFmtId="165" showAll="0"/>
    <pivotField axis="axisRow" dataField="1" numFmtId="1" showAll="0" defaultSubtotal="0">
      <items count="21">
        <item x="14"/>
        <item x="16"/>
        <item x="9"/>
        <item x="2"/>
        <item x="5"/>
        <item x="6"/>
        <item x="12"/>
        <item x="10"/>
        <item x="4"/>
        <item x="11"/>
        <item x="3"/>
        <item x="7"/>
        <item x="0"/>
        <item m="1" x="20"/>
        <item m="1" x="17"/>
        <item m="1" x="19"/>
        <item m="1" x="18"/>
        <item x="1"/>
        <item x="8"/>
        <item x="13"/>
        <item x="15"/>
      </items>
    </pivotField>
  </pivotFields>
  <rowFields count="1">
    <field x="9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Cuenta de AñoIngreso" fld="9" subtotal="count" baseField="9" baseItem="8"/>
  </dataFields>
  <chartFormats count="1"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C._COSTO" xr10:uid="{00000000-0013-0000-FFFF-FFFF01000000}" sourceName="C. COSTO">
  <pivotTables>
    <pivotTable tabId="5" name="TablaDinámica8"/>
    <pivotTable tabId="5" name="TablaDinámica11"/>
    <pivotTable tabId="5" name="TablaDinámica10"/>
    <pivotTable tabId="5" name="TablaDinámica9"/>
    <pivotTable tabId="5" name="TablaDinámica12"/>
  </pivotTables>
  <data>
    <tabular pivotCacheId="1">
      <items count="3">
        <i x="1" s="1"/>
        <i x="0" s="1"/>
        <i x="2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DEPARTAMENTO" xr10:uid="{00000000-0013-0000-FFFF-FFFF02000000}" sourceName="DEPARTAMENTO">
  <pivotTables>
    <pivotTable tabId="5" name="TablaDinámica9"/>
    <pivotTable tabId="5" name="TablaDinámica11"/>
    <pivotTable tabId="5" name="TablaDinámica10"/>
    <pivotTable tabId="5" name="TablaDinámica8"/>
    <pivotTable tabId="5" name="TablaDinámica12"/>
  </pivotTables>
  <data>
    <tabular pivotCacheId="1">
      <items count="6">
        <i x="2" s="1"/>
        <i x="5" s="1"/>
        <i x="4" s="1"/>
        <i x="0" s="1"/>
        <i x="1" s="1"/>
        <i x="3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CARGO" xr10:uid="{00000000-0013-0000-FFFF-FFFF03000000}" sourceName="CARGO">
  <pivotTables>
    <pivotTable tabId="5" name="TablaDinámica10"/>
    <pivotTable tabId="5" name="TablaDinámica11"/>
    <pivotTable tabId="5" name="TablaDinámica9"/>
    <pivotTable tabId="5" name="TablaDinámica8"/>
    <pivotTable tabId="5" name="TablaDinámica12"/>
  </pivotTables>
  <data>
    <tabular pivotCacheId="1">
      <items count="8">
        <i x="2" s="1"/>
        <i x="1" s="1"/>
        <i x="5" s="1"/>
        <i x="0" s="1"/>
        <i x="3" s="1"/>
        <i x="6" s="1"/>
        <i x="4" s="1"/>
        <i x="7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SEXO" xr10:uid="{00000000-0013-0000-FFFF-FFFF04000000}" sourceName="SEXO">
  <pivotTables>
    <pivotTable tabId="5" name="TablaDinámica11"/>
    <pivotTable tabId="5" name="TablaDinámica10"/>
    <pivotTable tabId="5" name="TablaDinámica9"/>
    <pivotTable tabId="5" name="TablaDinámica8"/>
    <pivotTable tabId="5" name="TablaDinámica12"/>
  </pivotTables>
  <data>
    <tabular pivotCacheId="1">
      <items count="2">
        <i x="1" s="1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C. COSTO" xr10:uid="{00000000-0014-0000-FFFF-FFFF01000000}" cache="SegmentaciónDeDatos_C._COSTO" caption="C. COSTO" style="SlicerStyleDark6" rowHeight="241300"/>
  <slicer name="DEPARTAMENTO" xr10:uid="{00000000-0014-0000-FFFF-FFFF02000000}" cache="SegmentaciónDeDatos_DEPARTAMENTO" caption="DEPARTAMENTO" style="SlicerStyleDark6" rowHeight="241300"/>
  <slicer name="CARGO" xr10:uid="{00000000-0014-0000-FFFF-FFFF03000000}" cache="SegmentaciónDeDatos_CARGO" caption="CARGO" style="SlicerStyleDark6" rowHeight="241300"/>
  <slicer name="SEXO" xr10:uid="{00000000-0014-0000-FFFF-FFFF04000000}" cache="SegmentaciónDeDatos_SEXO" caption="SEXO" columnCount="2" style="SlicerStyleDark6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5:K77" totalsRowShown="0" headerRowDxfId="6">
  <autoFilter ref="B5:K77" xr:uid="{00000000-0009-0000-0100-000001000000}"/>
  <tableColumns count="10">
    <tableColumn id="1" xr3:uid="{00000000-0010-0000-0000-000001000000}" name="NOMBRE"/>
    <tableColumn id="2" xr3:uid="{00000000-0010-0000-0000-000002000000}" name="SEXO" dataDxfId="5"/>
    <tableColumn id="3" xr3:uid="{00000000-0010-0000-0000-000003000000}" name="FECNACIMIENTO" dataDxfId="4" dataCellStyle="Moneda"/>
    <tableColumn id="4" xr3:uid="{00000000-0010-0000-0000-000004000000}" name="NIVEL EDUCACIONAL" dataDxfId="3" dataCellStyle="Moneda"/>
    <tableColumn id="5" xr3:uid="{00000000-0010-0000-0000-000005000000}" name="CARGO"/>
    <tableColumn id="6" xr3:uid="{00000000-0010-0000-0000-000006000000}" name="DEPARTAMENTO"/>
    <tableColumn id="7" xr3:uid="{00000000-0010-0000-0000-000007000000}" name="C. COSTO"/>
    <tableColumn id="9" xr3:uid="{00000000-0010-0000-0000-000009000000}" name="F. INGRESO" dataDxfId="2"/>
    <tableColumn id="8" xr3:uid="{00000000-0010-0000-0000-000008000000}" name="SUELDO_x000a_BASE" dataDxfId="1"/>
    <tableColumn id="10" xr3:uid="{00000000-0010-0000-0000-00000A000000}" name="AñoIngreso" dataDxfId="0">
      <calculatedColumnFormula>YEAR(Tabla1[[#This Row],[F. INGRESO]])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F._INGRESO" xr10:uid="{00000000-0013-0000-FFFF-FFFF05000000}" sourceName="F. INGRESO">
  <pivotTables>
    <pivotTable tabId="5" name="TablaDinámica12"/>
    <pivotTable tabId="5" name="TablaDinámica9"/>
    <pivotTable tabId="5" name="TablaDinámica10"/>
    <pivotTable tabId="5" name="TablaDinámica11"/>
    <pivotTable tabId="5" name="TablaDinámica8"/>
  </pivotTables>
  <state minimalRefreshVersion="6" lastRefreshVersion="6" pivotCacheId="1" filterType="unknown">
    <bounds startDate="1994-01-01T00:00:00" endDate="2024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F. INGRESO" xr10:uid="{00000000-0014-0000-FFFF-FFFF05000000}" cache="NativeTimeline_F._INGRESO" caption="F. INGRESO" showHorizontalScrollbar="0" level="0" selectionLevel="0" scrollPosition="1995-01-01T00:00:00" style="TimeSlicerStyleLight6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1/relationships/timeline" Target="../timelines/timelin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2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7"/>
  <sheetViews>
    <sheetView showGridLines="0" tabSelected="1" zoomScale="80" zoomScaleNormal="80" workbookViewId="0">
      <selection activeCell="R4" sqref="R4"/>
    </sheetView>
  </sheetViews>
  <sheetFormatPr baseColWidth="10" defaultRowHeight="14.5" x14ac:dyDescent="0.35"/>
  <sheetData>
    <row r="1" spans="2:17" ht="28.5" x14ac:dyDescent="0.35">
      <c r="B1" s="19" t="s">
        <v>66</v>
      </c>
      <c r="C1" s="19"/>
      <c r="D1" s="19"/>
      <c r="E1" s="19"/>
      <c r="F1" s="19"/>
      <c r="G1" s="19"/>
    </row>
    <row r="3" spans="2:17" ht="28.5" x14ac:dyDescent="0.65">
      <c r="C3" s="15"/>
      <c r="D3" s="15"/>
      <c r="E3" s="15"/>
      <c r="F3" s="15"/>
      <c r="G3" s="15"/>
      <c r="H3" s="8"/>
      <c r="I3" s="8"/>
      <c r="J3" s="8"/>
      <c r="K3" s="8"/>
      <c r="L3" s="8"/>
      <c r="M3" s="8"/>
      <c r="N3" s="8"/>
      <c r="O3" s="8"/>
      <c r="P3" s="8"/>
      <c r="Q3" s="8"/>
    </row>
    <row r="4" spans="2:17" ht="28.5" x14ac:dyDescent="0.65">
      <c r="B4" s="15"/>
      <c r="C4" s="15"/>
      <c r="D4" s="15"/>
      <c r="E4" s="15"/>
      <c r="F4" s="15"/>
      <c r="G4" s="15"/>
      <c r="H4" s="8"/>
      <c r="I4" s="8"/>
      <c r="J4" s="8"/>
      <c r="K4" s="8"/>
      <c r="L4" s="8"/>
      <c r="M4" s="8"/>
      <c r="N4" s="8"/>
      <c r="O4" s="8"/>
      <c r="P4" s="8"/>
      <c r="Q4" s="8"/>
    </row>
    <row r="6" spans="2:17" ht="4.5" customHeight="1" x14ac:dyDescent="0.3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8"/>
      <c r="N6" s="18"/>
      <c r="O6" s="6"/>
      <c r="P6" s="6"/>
      <c r="Q6" s="6"/>
    </row>
    <row r="7" spans="2:17" ht="26.25" customHeight="1" x14ac:dyDescent="0.65"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</sheetData>
  <mergeCells count="2">
    <mergeCell ref="M6:N6"/>
    <mergeCell ref="B1:G1"/>
  </mergeCells>
  <pageMargins left="0.7" right="0.7" top="0.75" bottom="0.75" header="0.3" footer="0.3"/>
  <pageSetup scale="59" orientation="landscape" r:id="rId1"/>
  <colBreaks count="1" manualBreakCount="1">
    <brk id="18" max="1048575" man="1"/>
  </colBreaks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"/>
  <sheetViews>
    <sheetView topLeftCell="E1" workbookViewId="0">
      <selection activeCell="M7" sqref="M7"/>
    </sheetView>
  </sheetViews>
  <sheetFormatPr baseColWidth="10" defaultRowHeight="14.5" x14ac:dyDescent="0.35"/>
  <cols>
    <col min="1" max="1" width="16.54296875" bestFit="1" customWidth="1"/>
    <col min="2" max="2" width="15.08984375" bestFit="1" customWidth="1"/>
    <col min="4" max="4" width="16.54296875" bestFit="1" customWidth="1"/>
    <col min="5" max="5" width="24.1796875" bestFit="1" customWidth="1"/>
    <col min="7" max="7" width="21.08984375" bestFit="1" customWidth="1"/>
    <col min="8" max="8" width="15.08984375" bestFit="1" customWidth="1"/>
    <col min="10" max="10" width="16.54296875" bestFit="1" customWidth="1"/>
    <col min="11" max="11" width="14.1796875" bestFit="1" customWidth="1"/>
    <col min="13" max="13" width="16.54296875" bestFit="1" customWidth="1"/>
    <col min="14" max="14" width="19.453125" bestFit="1" customWidth="1"/>
  </cols>
  <sheetData>
    <row r="1" spans="1:14" x14ac:dyDescent="0.35">
      <c r="A1" s="14" t="s">
        <v>78</v>
      </c>
      <c r="D1" s="14" t="s">
        <v>77</v>
      </c>
      <c r="G1" s="14" t="s">
        <v>76</v>
      </c>
      <c r="J1" s="14" t="s">
        <v>75</v>
      </c>
      <c r="M1" s="14" t="s">
        <v>74</v>
      </c>
    </row>
    <row r="2" spans="1:14" x14ac:dyDescent="0.35">
      <c r="A2" s="9" t="s">
        <v>67</v>
      </c>
      <c r="B2" t="s">
        <v>73</v>
      </c>
      <c r="D2" s="9" t="s">
        <v>67</v>
      </c>
      <c r="E2" t="s">
        <v>72</v>
      </c>
      <c r="G2" s="9" t="s">
        <v>67</v>
      </c>
      <c r="H2" t="s">
        <v>73</v>
      </c>
      <c r="J2" s="9" t="s">
        <v>67</v>
      </c>
      <c r="K2" t="s">
        <v>69</v>
      </c>
      <c r="M2" s="9" t="s">
        <v>67</v>
      </c>
      <c r="N2" t="s">
        <v>71</v>
      </c>
    </row>
    <row r="3" spans="1:14" x14ac:dyDescent="0.35">
      <c r="A3" s="10" t="s">
        <v>54</v>
      </c>
      <c r="B3" s="11">
        <v>720587</v>
      </c>
      <c r="D3" s="10" t="s">
        <v>56</v>
      </c>
      <c r="E3" s="20">
        <v>4</v>
      </c>
      <c r="G3" s="10" t="s">
        <v>55</v>
      </c>
      <c r="H3" s="11">
        <v>352965</v>
      </c>
      <c r="J3" s="10" t="s">
        <v>57</v>
      </c>
      <c r="K3" s="20">
        <v>32</v>
      </c>
      <c r="M3" s="13">
        <v>1994</v>
      </c>
      <c r="N3" s="20">
        <v>1</v>
      </c>
    </row>
    <row r="4" spans="1:14" x14ac:dyDescent="0.35">
      <c r="A4" s="10" t="s">
        <v>50</v>
      </c>
      <c r="B4" s="11">
        <v>680431</v>
      </c>
      <c r="D4" s="10" t="s">
        <v>63</v>
      </c>
      <c r="E4" s="20">
        <v>12</v>
      </c>
      <c r="G4" s="10" t="s">
        <v>52</v>
      </c>
      <c r="H4" s="11">
        <v>353966</v>
      </c>
      <c r="J4" s="10" t="s">
        <v>46</v>
      </c>
      <c r="K4" s="20">
        <v>40</v>
      </c>
      <c r="M4" s="13">
        <v>1995</v>
      </c>
      <c r="N4" s="20">
        <v>3</v>
      </c>
    </row>
    <row r="5" spans="1:14" x14ac:dyDescent="0.35">
      <c r="A5" s="10" t="s">
        <v>59</v>
      </c>
      <c r="B5" s="11">
        <v>810319</v>
      </c>
      <c r="D5" s="10" t="s">
        <v>60</v>
      </c>
      <c r="E5" s="20">
        <v>10</v>
      </c>
      <c r="G5" s="10" t="s">
        <v>62</v>
      </c>
      <c r="H5" s="11">
        <v>80293</v>
      </c>
      <c r="J5" s="10" t="s">
        <v>68</v>
      </c>
      <c r="K5" s="20">
        <v>72</v>
      </c>
      <c r="M5" s="13">
        <v>1996</v>
      </c>
      <c r="N5" s="20">
        <v>5</v>
      </c>
    </row>
    <row r="6" spans="1:14" x14ac:dyDescent="0.35">
      <c r="A6" s="10" t="s">
        <v>68</v>
      </c>
      <c r="B6" s="11">
        <v>2211337</v>
      </c>
      <c r="D6" s="10" t="s">
        <v>49</v>
      </c>
      <c r="E6" s="20">
        <v>18</v>
      </c>
      <c r="G6" s="10" t="s">
        <v>48</v>
      </c>
      <c r="H6" s="11">
        <v>433963</v>
      </c>
      <c r="M6" s="13">
        <v>1997</v>
      </c>
      <c r="N6" s="20">
        <v>8</v>
      </c>
    </row>
    <row r="7" spans="1:14" x14ac:dyDescent="0.35">
      <c r="D7" s="10" t="s">
        <v>53</v>
      </c>
      <c r="E7" s="20">
        <v>12</v>
      </c>
      <c r="G7" s="10" t="s">
        <v>58</v>
      </c>
      <c r="H7" s="11">
        <v>478000</v>
      </c>
      <c r="M7" s="13">
        <v>1998</v>
      </c>
      <c r="N7" s="20">
        <v>6</v>
      </c>
    </row>
    <row r="8" spans="1:14" x14ac:dyDescent="0.35">
      <c r="B8" s="16">
        <f>IFERROR(GETPIVOTDATA("SUELDO
BASE",$A$2,"C. COSTO","FINANZAS"),0)</f>
        <v>720587</v>
      </c>
      <c r="D8" s="10" t="s">
        <v>0</v>
      </c>
      <c r="E8" s="20">
        <v>16</v>
      </c>
      <c r="G8" s="10" t="s">
        <v>64</v>
      </c>
      <c r="H8" s="11">
        <v>106149</v>
      </c>
      <c r="M8" s="13">
        <v>1999</v>
      </c>
      <c r="N8" s="20">
        <v>3</v>
      </c>
    </row>
    <row r="9" spans="1:14" x14ac:dyDescent="0.35">
      <c r="B9" s="16">
        <f>IFERROR(GETPIVOTDATA("SUELDO
BASE",$A$2,"C. COSTO","RR.HH"),0)</f>
        <v>680431</v>
      </c>
      <c r="D9" s="10" t="s">
        <v>68</v>
      </c>
      <c r="E9" s="20">
        <v>72</v>
      </c>
      <c r="G9" s="10" t="s">
        <v>61</v>
      </c>
      <c r="H9" s="11">
        <v>130741</v>
      </c>
      <c r="M9" s="13">
        <v>2000</v>
      </c>
      <c r="N9" s="20">
        <v>4</v>
      </c>
    </row>
    <row r="10" spans="1:14" x14ac:dyDescent="0.35">
      <c r="B10" s="16">
        <f>IFERROR(GETPIVOTDATA("SUELDO
BASE",$A$2,"C. COSTO","VENTAS"),0)</f>
        <v>810319</v>
      </c>
      <c r="G10" s="10" t="s">
        <v>65</v>
      </c>
      <c r="H10" s="11">
        <v>275260</v>
      </c>
      <c r="M10" s="13">
        <v>2001</v>
      </c>
      <c r="N10" s="20">
        <v>4</v>
      </c>
    </row>
    <row r="11" spans="1:14" x14ac:dyDescent="0.35">
      <c r="B11" s="17">
        <f>B8+B9+B10</f>
        <v>2211337</v>
      </c>
      <c r="G11" s="10" t="s">
        <v>68</v>
      </c>
      <c r="H11" s="11">
        <v>2211337</v>
      </c>
      <c r="M11" s="13">
        <v>2002</v>
      </c>
      <c r="N11" s="20">
        <v>5</v>
      </c>
    </row>
    <row r="12" spans="1:14" x14ac:dyDescent="0.35">
      <c r="M12" s="13">
        <v>2003</v>
      </c>
      <c r="N12" s="20">
        <v>2</v>
      </c>
    </row>
    <row r="13" spans="1:14" x14ac:dyDescent="0.35">
      <c r="M13" s="13">
        <v>2004</v>
      </c>
      <c r="N13" s="20">
        <v>6</v>
      </c>
    </row>
    <row r="14" spans="1:14" x14ac:dyDescent="0.35">
      <c r="M14" s="13">
        <v>2005</v>
      </c>
      <c r="N14" s="20">
        <v>3</v>
      </c>
    </row>
    <row r="15" spans="1:14" x14ac:dyDescent="0.35">
      <c r="M15" s="13">
        <v>2006</v>
      </c>
      <c r="N15" s="20">
        <v>5</v>
      </c>
    </row>
    <row r="16" spans="1:14" x14ac:dyDescent="0.35">
      <c r="M16" s="13">
        <v>2021</v>
      </c>
      <c r="N16" s="20">
        <v>3</v>
      </c>
    </row>
    <row r="17" spans="13:14" x14ac:dyDescent="0.35">
      <c r="M17" s="13">
        <v>2023</v>
      </c>
      <c r="N17" s="20">
        <v>7</v>
      </c>
    </row>
    <row r="18" spans="13:14" x14ac:dyDescent="0.35">
      <c r="M18" s="13">
        <v>2022</v>
      </c>
      <c r="N18" s="20">
        <v>4</v>
      </c>
    </row>
    <row r="19" spans="13:14" x14ac:dyDescent="0.35">
      <c r="M19" s="13">
        <v>2020</v>
      </c>
      <c r="N19" s="20">
        <v>3</v>
      </c>
    </row>
    <row r="20" spans="13:14" x14ac:dyDescent="0.35">
      <c r="M20" s="13" t="s">
        <v>68</v>
      </c>
      <c r="N20" s="20">
        <v>72</v>
      </c>
    </row>
  </sheetData>
  <pageMargins left="0.7" right="0.7" top="0.75" bottom="0.75" header="0.3" footer="0.3"/>
  <pageSetup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/>
  <dimension ref="B1:K77"/>
  <sheetViews>
    <sheetView showGridLines="0" topLeftCell="D60" zoomScaleNormal="100" workbookViewId="0">
      <selection activeCell="I6" sqref="I6:I77"/>
    </sheetView>
  </sheetViews>
  <sheetFormatPr baseColWidth="10" defaultRowHeight="14.5" x14ac:dyDescent="0.35"/>
  <cols>
    <col min="1" max="1" width="1.81640625" customWidth="1"/>
    <col min="2" max="2" width="23.453125" bestFit="1" customWidth="1"/>
    <col min="3" max="3" width="10.1796875" bestFit="1" customWidth="1"/>
    <col min="4" max="4" width="20.453125" bestFit="1" customWidth="1"/>
    <col min="5" max="5" width="24.1796875" bestFit="1" customWidth="1"/>
    <col min="6" max="6" width="22.81640625" bestFit="1" customWidth="1"/>
    <col min="7" max="7" width="20.453125" bestFit="1" customWidth="1"/>
    <col min="8" max="8" width="13.7265625" bestFit="1" customWidth="1"/>
    <col min="9" max="9" width="15.54296875" bestFit="1" customWidth="1"/>
    <col min="10" max="10" width="18.1796875" bestFit="1" customWidth="1"/>
    <col min="11" max="11" width="11.81640625" bestFit="1" customWidth="1"/>
  </cols>
  <sheetData>
    <row r="1" spans="2:11" x14ac:dyDescent="0.35">
      <c r="K1" s="2"/>
    </row>
    <row r="5" spans="2:11" x14ac:dyDescent="0.35">
      <c r="B5" s="1" t="s">
        <v>37</v>
      </c>
      <c r="C5" s="1" t="s">
        <v>38</v>
      </c>
      <c r="D5" s="1" t="s">
        <v>39</v>
      </c>
      <c r="E5" s="1" t="s">
        <v>40</v>
      </c>
      <c r="F5" s="1" t="s">
        <v>41</v>
      </c>
      <c r="G5" s="1" t="s">
        <v>42</v>
      </c>
      <c r="H5" s="1" t="s">
        <v>43</v>
      </c>
      <c r="I5" s="1" t="s">
        <v>44</v>
      </c>
      <c r="J5" s="1" t="s">
        <v>45</v>
      </c>
      <c r="K5" s="1" t="s">
        <v>70</v>
      </c>
    </row>
    <row r="6" spans="2:11" x14ac:dyDescent="0.35">
      <c r="B6" t="s">
        <v>1</v>
      </c>
      <c r="C6" s="2" t="s">
        <v>46</v>
      </c>
      <c r="D6" s="5">
        <v>31707</v>
      </c>
      <c r="E6" s="3" t="s">
        <v>47</v>
      </c>
      <c r="F6" t="s">
        <v>48</v>
      </c>
      <c r="G6" t="s">
        <v>49</v>
      </c>
      <c r="H6" t="s">
        <v>50</v>
      </c>
      <c r="I6" s="2">
        <v>39007</v>
      </c>
      <c r="J6" s="4">
        <v>10509</v>
      </c>
      <c r="K6" s="12">
        <f>YEAR(Tabla1[[#This Row],[F. INGRESO]])</f>
        <v>2006</v>
      </c>
    </row>
    <row r="7" spans="2:11" x14ac:dyDescent="0.35">
      <c r="B7" t="s">
        <v>2</v>
      </c>
      <c r="C7" s="2" t="s">
        <v>46</v>
      </c>
      <c r="D7" s="5">
        <v>32157</v>
      </c>
      <c r="E7" s="3" t="s">
        <v>51</v>
      </c>
      <c r="F7" t="s">
        <v>52</v>
      </c>
      <c r="G7" t="s">
        <v>53</v>
      </c>
      <c r="H7" t="s">
        <v>54</v>
      </c>
      <c r="I7" s="2">
        <v>44206</v>
      </c>
      <c r="J7" s="4">
        <v>27826</v>
      </c>
      <c r="K7" s="12">
        <f>YEAR(Tabla1[[#This Row],[F. INGRESO]])</f>
        <v>2021</v>
      </c>
    </row>
    <row r="8" spans="2:11" x14ac:dyDescent="0.35">
      <c r="B8" t="s">
        <v>3</v>
      </c>
      <c r="C8" s="2" t="s">
        <v>46</v>
      </c>
      <c r="D8" s="5">
        <v>28416</v>
      </c>
      <c r="E8" s="3" t="s">
        <v>51</v>
      </c>
      <c r="F8" t="s">
        <v>55</v>
      </c>
      <c r="G8" t="s">
        <v>56</v>
      </c>
      <c r="H8" t="s">
        <v>50</v>
      </c>
      <c r="I8" s="2">
        <v>35716</v>
      </c>
      <c r="J8" s="4">
        <v>47371</v>
      </c>
      <c r="K8" s="12">
        <f>YEAR(Tabla1[[#This Row],[F. INGRESO]])</f>
        <v>1997</v>
      </c>
    </row>
    <row r="9" spans="2:11" x14ac:dyDescent="0.35">
      <c r="B9" t="s">
        <v>4</v>
      </c>
      <c r="C9" s="2" t="s">
        <v>57</v>
      </c>
      <c r="D9" s="5">
        <v>30727</v>
      </c>
      <c r="E9" s="3" t="s">
        <v>51</v>
      </c>
      <c r="F9" t="s">
        <v>58</v>
      </c>
      <c r="G9" t="s">
        <v>0</v>
      </c>
      <c r="H9" t="s">
        <v>59</v>
      </c>
      <c r="I9" s="2">
        <v>38027</v>
      </c>
      <c r="J9" s="4">
        <v>28273</v>
      </c>
      <c r="K9" s="12">
        <f>YEAR(Tabla1[[#This Row],[F. INGRESO]])</f>
        <v>2004</v>
      </c>
    </row>
    <row r="10" spans="2:11" x14ac:dyDescent="0.35">
      <c r="B10" t="s">
        <v>5</v>
      </c>
      <c r="C10" s="2" t="s">
        <v>57</v>
      </c>
      <c r="D10" s="5">
        <v>30275</v>
      </c>
      <c r="E10" s="3" t="s">
        <v>47</v>
      </c>
      <c r="F10" t="s">
        <v>52</v>
      </c>
      <c r="G10" t="s">
        <v>53</v>
      </c>
      <c r="H10" t="s">
        <v>54</v>
      </c>
      <c r="I10" s="2">
        <v>37575</v>
      </c>
      <c r="J10" s="4">
        <v>31359</v>
      </c>
      <c r="K10" s="12">
        <f>YEAR(Tabla1[[#This Row],[F. INGRESO]])</f>
        <v>2002</v>
      </c>
    </row>
    <row r="11" spans="2:11" x14ac:dyDescent="0.35">
      <c r="B11" t="s">
        <v>6</v>
      </c>
      <c r="C11" s="2" t="s">
        <v>46</v>
      </c>
      <c r="D11" s="5">
        <v>28747</v>
      </c>
      <c r="E11" s="3" t="s">
        <v>47</v>
      </c>
      <c r="F11" t="s">
        <v>48</v>
      </c>
      <c r="G11" t="s">
        <v>60</v>
      </c>
      <c r="H11" t="s">
        <v>59</v>
      </c>
      <c r="I11" s="2">
        <v>36047</v>
      </c>
      <c r="J11" s="4">
        <v>48011</v>
      </c>
      <c r="K11" s="12">
        <f>YEAR(Tabla1[[#This Row],[F. INGRESO]])</f>
        <v>1998</v>
      </c>
    </row>
    <row r="12" spans="2:11" x14ac:dyDescent="0.35">
      <c r="B12" t="s">
        <v>7</v>
      </c>
      <c r="C12" s="2" t="s">
        <v>57</v>
      </c>
      <c r="D12" s="5">
        <v>28395</v>
      </c>
      <c r="E12" s="3" t="s">
        <v>51</v>
      </c>
      <c r="F12" t="s">
        <v>61</v>
      </c>
      <c r="G12" t="s">
        <v>60</v>
      </c>
      <c r="H12" t="s">
        <v>59</v>
      </c>
      <c r="I12" s="2">
        <v>35695</v>
      </c>
      <c r="J12" s="4">
        <v>49829</v>
      </c>
      <c r="K12" s="12">
        <f>YEAR(Tabla1[[#This Row],[F. INGRESO]])</f>
        <v>1997</v>
      </c>
    </row>
    <row r="13" spans="2:11" x14ac:dyDescent="0.35">
      <c r="B13" t="s">
        <v>8</v>
      </c>
      <c r="C13" s="2" t="s">
        <v>46</v>
      </c>
      <c r="D13" s="5">
        <v>29210</v>
      </c>
      <c r="E13" s="3" t="s">
        <v>47</v>
      </c>
      <c r="F13" t="s">
        <v>62</v>
      </c>
      <c r="G13" t="s">
        <v>63</v>
      </c>
      <c r="H13" t="s">
        <v>54</v>
      </c>
      <c r="I13" s="2">
        <v>36510</v>
      </c>
      <c r="J13" s="4">
        <v>35215</v>
      </c>
      <c r="K13" s="12">
        <f>YEAR(Tabla1[[#This Row],[F. INGRESO]])</f>
        <v>1999</v>
      </c>
    </row>
    <row r="14" spans="2:11" x14ac:dyDescent="0.35">
      <c r="B14" t="s">
        <v>9</v>
      </c>
      <c r="C14" s="2" t="s">
        <v>46</v>
      </c>
      <c r="D14" s="5">
        <v>31190</v>
      </c>
      <c r="E14" s="3" t="s">
        <v>51</v>
      </c>
      <c r="F14" t="s">
        <v>55</v>
      </c>
      <c r="G14" t="s">
        <v>49</v>
      </c>
      <c r="H14" t="s">
        <v>50</v>
      </c>
      <c r="I14" s="2">
        <v>38490</v>
      </c>
      <c r="J14" s="4">
        <v>43256</v>
      </c>
      <c r="K14" s="12">
        <f>YEAR(Tabla1[[#This Row],[F. INGRESO]])</f>
        <v>2005</v>
      </c>
    </row>
    <row r="15" spans="2:11" x14ac:dyDescent="0.35">
      <c r="B15" t="s">
        <v>10</v>
      </c>
      <c r="C15" s="2" t="s">
        <v>57</v>
      </c>
      <c r="D15" s="5">
        <v>32985</v>
      </c>
      <c r="E15" s="3" t="s">
        <v>51</v>
      </c>
      <c r="F15" t="s">
        <v>64</v>
      </c>
      <c r="G15" t="s">
        <v>63</v>
      </c>
      <c r="H15" t="s">
        <v>54</v>
      </c>
      <c r="I15" s="2">
        <v>45033</v>
      </c>
      <c r="J15" s="4">
        <v>31009</v>
      </c>
      <c r="K15" s="12">
        <f>YEAR(Tabla1[[#This Row],[F. INGRESO]])</f>
        <v>2023</v>
      </c>
    </row>
    <row r="16" spans="2:11" x14ac:dyDescent="0.35">
      <c r="B16" t="s">
        <v>11</v>
      </c>
      <c r="C16" s="2" t="s">
        <v>57</v>
      </c>
      <c r="D16" s="5">
        <v>32972</v>
      </c>
      <c r="E16" s="3" t="s">
        <v>51</v>
      </c>
      <c r="F16" t="s">
        <v>52</v>
      </c>
      <c r="G16" t="s">
        <v>53</v>
      </c>
      <c r="H16" t="s">
        <v>54</v>
      </c>
      <c r="I16" s="2">
        <v>45020</v>
      </c>
      <c r="J16" s="4">
        <v>39644</v>
      </c>
      <c r="K16" s="12">
        <f>YEAR(Tabla1[[#This Row],[F. INGRESO]])</f>
        <v>2023</v>
      </c>
    </row>
    <row r="17" spans="2:11" x14ac:dyDescent="0.35">
      <c r="B17" t="s">
        <v>12</v>
      </c>
      <c r="C17" s="2" t="s">
        <v>46</v>
      </c>
      <c r="D17" s="5">
        <v>28282</v>
      </c>
      <c r="E17" s="3" t="s">
        <v>47</v>
      </c>
      <c r="F17" t="s">
        <v>48</v>
      </c>
      <c r="G17" t="s">
        <v>63</v>
      </c>
      <c r="H17" t="s">
        <v>54</v>
      </c>
      <c r="I17" s="2">
        <v>35582</v>
      </c>
      <c r="J17" s="4">
        <v>38184</v>
      </c>
      <c r="K17" s="12">
        <f>YEAR(Tabla1[[#This Row],[F. INGRESO]])</f>
        <v>1997</v>
      </c>
    </row>
    <row r="18" spans="2:11" x14ac:dyDescent="0.35">
      <c r="B18" t="s">
        <v>13</v>
      </c>
      <c r="C18" s="2" t="s">
        <v>46</v>
      </c>
      <c r="D18" s="5">
        <v>28623</v>
      </c>
      <c r="E18" s="3" t="s">
        <v>51</v>
      </c>
      <c r="F18" t="s">
        <v>65</v>
      </c>
      <c r="G18" t="s">
        <v>0</v>
      </c>
      <c r="H18" t="s">
        <v>59</v>
      </c>
      <c r="I18" s="2">
        <v>35923</v>
      </c>
      <c r="J18" s="4">
        <v>33483</v>
      </c>
      <c r="K18" s="12">
        <f>YEAR(Tabla1[[#This Row],[F. INGRESO]])</f>
        <v>1998</v>
      </c>
    </row>
    <row r="19" spans="2:11" x14ac:dyDescent="0.35">
      <c r="B19" t="s">
        <v>14</v>
      </c>
      <c r="C19" s="2" t="s">
        <v>57</v>
      </c>
      <c r="D19" s="5">
        <v>28127</v>
      </c>
      <c r="E19" s="3" t="s">
        <v>47</v>
      </c>
      <c r="F19" t="s">
        <v>61</v>
      </c>
      <c r="G19" t="s">
        <v>49</v>
      </c>
      <c r="H19" t="s">
        <v>50</v>
      </c>
      <c r="I19" s="2">
        <v>35427</v>
      </c>
      <c r="J19" s="4">
        <v>33288</v>
      </c>
      <c r="K19" s="12">
        <f>YEAR(Tabla1[[#This Row],[F. INGRESO]])</f>
        <v>1996</v>
      </c>
    </row>
    <row r="20" spans="2:11" x14ac:dyDescent="0.35">
      <c r="B20" t="s">
        <v>15</v>
      </c>
      <c r="C20" s="2" t="s">
        <v>57</v>
      </c>
      <c r="D20" s="5">
        <v>29630</v>
      </c>
      <c r="E20" s="3" t="s">
        <v>51</v>
      </c>
      <c r="F20" t="s">
        <v>58</v>
      </c>
      <c r="G20" t="s">
        <v>56</v>
      </c>
      <c r="H20" t="s">
        <v>50</v>
      </c>
      <c r="I20" s="2">
        <v>36930</v>
      </c>
      <c r="J20" s="4">
        <v>46940</v>
      </c>
      <c r="K20" s="12">
        <f>YEAR(Tabla1[[#This Row],[F. INGRESO]])</f>
        <v>2001</v>
      </c>
    </row>
    <row r="21" spans="2:11" x14ac:dyDescent="0.35">
      <c r="B21" t="s">
        <v>16</v>
      </c>
      <c r="C21" s="2" t="s">
        <v>46</v>
      </c>
      <c r="D21" s="5">
        <v>28525</v>
      </c>
      <c r="E21" s="3" t="s">
        <v>51</v>
      </c>
      <c r="F21" t="s">
        <v>55</v>
      </c>
      <c r="G21" t="s">
        <v>49</v>
      </c>
      <c r="H21" t="s">
        <v>50</v>
      </c>
      <c r="I21" s="2">
        <v>35825</v>
      </c>
      <c r="J21" s="4">
        <v>13852</v>
      </c>
      <c r="K21" s="12">
        <f>YEAR(Tabla1[[#This Row],[F. INGRESO]])</f>
        <v>1998</v>
      </c>
    </row>
    <row r="22" spans="2:11" x14ac:dyDescent="0.35">
      <c r="B22" t="s">
        <v>17</v>
      </c>
      <c r="C22" s="2" t="s">
        <v>46</v>
      </c>
      <c r="D22" s="5">
        <v>28546</v>
      </c>
      <c r="E22" s="3" t="s">
        <v>51</v>
      </c>
      <c r="F22" t="s">
        <v>65</v>
      </c>
      <c r="G22" t="s">
        <v>0</v>
      </c>
      <c r="H22" t="s">
        <v>59</v>
      </c>
      <c r="I22" s="2">
        <v>35846</v>
      </c>
      <c r="J22" s="4">
        <v>13307</v>
      </c>
      <c r="K22" s="12">
        <f>YEAR(Tabla1[[#This Row],[F. INGRESO]])</f>
        <v>1998</v>
      </c>
    </row>
    <row r="23" spans="2:11" x14ac:dyDescent="0.35">
      <c r="B23" t="s">
        <v>18</v>
      </c>
      <c r="C23" s="2" t="s">
        <v>57</v>
      </c>
      <c r="D23" s="5">
        <v>28732</v>
      </c>
      <c r="E23" s="3" t="s">
        <v>51</v>
      </c>
      <c r="F23" t="s">
        <v>58</v>
      </c>
      <c r="G23" t="s">
        <v>60</v>
      </c>
      <c r="H23" t="s">
        <v>59</v>
      </c>
      <c r="I23" s="2">
        <v>36032</v>
      </c>
      <c r="J23" s="4">
        <v>16615</v>
      </c>
      <c r="K23" s="12">
        <f>YEAR(Tabla1[[#This Row],[F. INGRESO]])</f>
        <v>1998</v>
      </c>
    </row>
    <row r="24" spans="2:11" x14ac:dyDescent="0.35">
      <c r="B24" t="s">
        <v>19</v>
      </c>
      <c r="C24" s="2" t="s">
        <v>57</v>
      </c>
      <c r="D24" s="5">
        <v>30567</v>
      </c>
      <c r="E24" s="3" t="s">
        <v>51</v>
      </c>
      <c r="F24" t="s">
        <v>52</v>
      </c>
      <c r="G24" t="s">
        <v>53</v>
      </c>
      <c r="H24" t="s">
        <v>54</v>
      </c>
      <c r="I24" s="2">
        <v>37867</v>
      </c>
      <c r="J24" s="4">
        <v>48976</v>
      </c>
      <c r="K24" s="12">
        <f>YEAR(Tabla1[[#This Row],[F. INGRESO]])</f>
        <v>2003</v>
      </c>
    </row>
    <row r="25" spans="2:11" x14ac:dyDescent="0.35">
      <c r="B25" t="s">
        <v>20</v>
      </c>
      <c r="C25" s="2" t="s">
        <v>46</v>
      </c>
      <c r="D25" s="5">
        <v>28590</v>
      </c>
      <c r="E25" s="3" t="s">
        <v>51</v>
      </c>
      <c r="F25" t="s">
        <v>55</v>
      </c>
      <c r="G25" t="s">
        <v>49</v>
      </c>
      <c r="H25" t="s">
        <v>50</v>
      </c>
      <c r="I25" s="2">
        <v>35890</v>
      </c>
      <c r="J25" s="4">
        <v>22887</v>
      </c>
      <c r="K25" s="12">
        <f>YEAR(Tabla1[[#This Row],[F. INGRESO]])</f>
        <v>1998</v>
      </c>
    </row>
    <row r="26" spans="2:11" x14ac:dyDescent="0.35">
      <c r="B26" t="s">
        <v>21</v>
      </c>
      <c r="C26" s="2" t="s">
        <v>57</v>
      </c>
      <c r="D26" s="5">
        <v>31755</v>
      </c>
      <c r="E26" s="3" t="s">
        <v>51</v>
      </c>
      <c r="F26" t="s">
        <v>64</v>
      </c>
      <c r="G26" t="s">
        <v>63</v>
      </c>
      <c r="H26" t="s">
        <v>54</v>
      </c>
      <c r="I26" s="2">
        <v>39055</v>
      </c>
      <c r="J26" s="4">
        <v>10779</v>
      </c>
      <c r="K26" s="12">
        <f>YEAR(Tabla1[[#This Row],[F. INGRESO]])</f>
        <v>2006</v>
      </c>
    </row>
    <row r="27" spans="2:11" x14ac:dyDescent="0.35">
      <c r="B27" t="s">
        <v>22</v>
      </c>
      <c r="C27" s="2" t="s">
        <v>46</v>
      </c>
      <c r="D27" s="5">
        <v>29416</v>
      </c>
      <c r="E27" s="3" t="s">
        <v>47</v>
      </c>
      <c r="F27" t="s">
        <v>48</v>
      </c>
      <c r="G27" t="s">
        <v>49</v>
      </c>
      <c r="H27" t="s">
        <v>50</v>
      </c>
      <c r="I27" s="2">
        <v>36716</v>
      </c>
      <c r="J27" s="4">
        <v>35682</v>
      </c>
      <c r="K27" s="12">
        <f>YEAR(Tabla1[[#This Row],[F. INGRESO]])</f>
        <v>2000</v>
      </c>
    </row>
    <row r="28" spans="2:11" x14ac:dyDescent="0.35">
      <c r="B28" t="s">
        <v>23</v>
      </c>
      <c r="C28" s="2" t="s">
        <v>57</v>
      </c>
      <c r="D28" s="5">
        <v>33189</v>
      </c>
      <c r="E28" s="3" t="s">
        <v>47</v>
      </c>
      <c r="F28" t="s">
        <v>48</v>
      </c>
      <c r="G28" t="s">
        <v>60</v>
      </c>
      <c r="H28" t="s">
        <v>59</v>
      </c>
      <c r="I28" s="2">
        <v>45237</v>
      </c>
      <c r="J28" s="4">
        <v>31032</v>
      </c>
      <c r="K28" s="12">
        <f>YEAR(Tabla1[[#This Row],[F. INGRESO]])</f>
        <v>2023</v>
      </c>
    </row>
    <row r="29" spans="2:11" x14ac:dyDescent="0.35">
      <c r="B29" t="s">
        <v>24</v>
      </c>
      <c r="C29" s="2" t="s">
        <v>57</v>
      </c>
      <c r="D29" s="5">
        <v>30688</v>
      </c>
      <c r="E29" s="3" t="s">
        <v>51</v>
      </c>
      <c r="F29" t="s">
        <v>58</v>
      </c>
      <c r="G29" t="s">
        <v>53</v>
      </c>
      <c r="H29" t="s">
        <v>54</v>
      </c>
      <c r="I29" s="2">
        <v>37988</v>
      </c>
      <c r="J29" s="4">
        <v>33125</v>
      </c>
      <c r="K29" s="12">
        <f>YEAR(Tabla1[[#This Row],[F. INGRESO]])</f>
        <v>2004</v>
      </c>
    </row>
    <row r="30" spans="2:11" x14ac:dyDescent="0.35">
      <c r="B30" t="s">
        <v>25</v>
      </c>
      <c r="C30" s="2" t="s">
        <v>46</v>
      </c>
      <c r="D30" s="5">
        <v>32741</v>
      </c>
      <c r="E30" s="3" t="s">
        <v>47</v>
      </c>
      <c r="F30" t="s">
        <v>48</v>
      </c>
      <c r="G30" t="s">
        <v>63</v>
      </c>
      <c r="H30" t="s">
        <v>54</v>
      </c>
      <c r="I30" s="2">
        <v>44789</v>
      </c>
      <c r="J30" s="4">
        <v>12229</v>
      </c>
      <c r="K30" s="12">
        <f>YEAR(Tabla1[[#This Row],[F. INGRESO]])</f>
        <v>2022</v>
      </c>
    </row>
    <row r="31" spans="2:11" x14ac:dyDescent="0.35">
      <c r="B31" t="s">
        <v>26</v>
      </c>
      <c r="C31" s="2" t="s">
        <v>57</v>
      </c>
      <c r="D31" s="5">
        <v>29534</v>
      </c>
      <c r="E31" s="3" t="s">
        <v>51</v>
      </c>
      <c r="F31" t="s">
        <v>58</v>
      </c>
      <c r="G31" t="s">
        <v>60</v>
      </c>
      <c r="H31" t="s">
        <v>59</v>
      </c>
      <c r="I31" s="2">
        <v>36834</v>
      </c>
      <c r="J31" s="4">
        <v>22674</v>
      </c>
      <c r="K31" s="12">
        <f>YEAR(Tabla1[[#This Row],[F. INGRESO]])</f>
        <v>2000</v>
      </c>
    </row>
    <row r="32" spans="2:11" x14ac:dyDescent="0.35">
      <c r="B32" t="s">
        <v>27</v>
      </c>
      <c r="C32" s="2" t="s">
        <v>46</v>
      </c>
      <c r="D32" s="5">
        <v>27771</v>
      </c>
      <c r="E32" s="3" t="s">
        <v>51</v>
      </c>
      <c r="F32" t="s">
        <v>52</v>
      </c>
      <c r="G32" t="s">
        <v>53</v>
      </c>
      <c r="H32" t="s">
        <v>54</v>
      </c>
      <c r="I32" s="2">
        <v>35071</v>
      </c>
      <c r="J32" s="4">
        <v>41295</v>
      </c>
      <c r="K32" s="12">
        <f>YEAR(Tabla1[[#This Row],[F. INGRESO]])</f>
        <v>1996</v>
      </c>
    </row>
    <row r="33" spans="2:11" x14ac:dyDescent="0.35">
      <c r="B33" t="s">
        <v>28</v>
      </c>
      <c r="C33" s="2" t="s">
        <v>57</v>
      </c>
      <c r="D33" s="5">
        <v>32220</v>
      </c>
      <c r="E33" s="3" t="s">
        <v>51</v>
      </c>
      <c r="F33" t="s">
        <v>58</v>
      </c>
      <c r="G33" t="s">
        <v>49</v>
      </c>
      <c r="H33" t="s">
        <v>50</v>
      </c>
      <c r="I33" s="2">
        <v>44268</v>
      </c>
      <c r="J33" s="4">
        <v>22205</v>
      </c>
      <c r="K33" s="12">
        <f>YEAR(Tabla1[[#This Row],[F. INGRESO]])</f>
        <v>2021</v>
      </c>
    </row>
    <row r="34" spans="2:11" x14ac:dyDescent="0.35">
      <c r="B34" t="s">
        <v>29</v>
      </c>
      <c r="C34" s="2" t="s">
        <v>46</v>
      </c>
      <c r="D34" s="5">
        <v>27398</v>
      </c>
      <c r="E34" s="3" t="s">
        <v>47</v>
      </c>
      <c r="F34" t="s">
        <v>48</v>
      </c>
      <c r="G34" t="s">
        <v>49</v>
      </c>
      <c r="H34" t="s">
        <v>50</v>
      </c>
      <c r="I34" s="2">
        <v>34698</v>
      </c>
      <c r="J34" s="4">
        <v>17680</v>
      </c>
      <c r="K34" s="12">
        <f>YEAR(Tabla1[[#This Row],[F. INGRESO]])</f>
        <v>1994</v>
      </c>
    </row>
    <row r="35" spans="2:11" x14ac:dyDescent="0.35">
      <c r="B35" t="s">
        <v>30</v>
      </c>
      <c r="C35" s="2" t="s">
        <v>46</v>
      </c>
      <c r="D35" s="5">
        <v>28352</v>
      </c>
      <c r="E35" s="3" t="s">
        <v>51</v>
      </c>
      <c r="F35" t="s">
        <v>65</v>
      </c>
      <c r="G35" t="s">
        <v>0</v>
      </c>
      <c r="H35" t="s">
        <v>59</v>
      </c>
      <c r="I35" s="2">
        <v>35652</v>
      </c>
      <c r="J35" s="4">
        <v>13900</v>
      </c>
      <c r="K35" s="12">
        <f>YEAR(Tabla1[[#This Row],[F. INGRESO]])</f>
        <v>1997</v>
      </c>
    </row>
    <row r="36" spans="2:11" x14ac:dyDescent="0.35">
      <c r="B36" t="s">
        <v>31</v>
      </c>
      <c r="C36" s="2" t="s">
        <v>46</v>
      </c>
      <c r="D36" s="5">
        <v>29432</v>
      </c>
      <c r="E36" s="3" t="s">
        <v>47</v>
      </c>
      <c r="F36" t="s">
        <v>48</v>
      </c>
      <c r="G36" t="s">
        <v>0</v>
      </c>
      <c r="H36" t="s">
        <v>59</v>
      </c>
      <c r="I36" s="2">
        <v>36732</v>
      </c>
      <c r="J36" s="4">
        <v>49744</v>
      </c>
      <c r="K36" s="12">
        <f>YEAR(Tabla1[[#This Row],[F. INGRESO]])</f>
        <v>2000</v>
      </c>
    </row>
    <row r="37" spans="2:11" x14ac:dyDescent="0.35">
      <c r="B37" t="s">
        <v>32</v>
      </c>
      <c r="C37" s="2" t="s">
        <v>46</v>
      </c>
      <c r="D37" s="5">
        <v>32938</v>
      </c>
      <c r="E37" s="3" t="s">
        <v>51</v>
      </c>
      <c r="F37" t="s">
        <v>65</v>
      </c>
      <c r="G37" t="s">
        <v>0</v>
      </c>
      <c r="H37" t="s">
        <v>59</v>
      </c>
      <c r="I37" s="2">
        <v>44986</v>
      </c>
      <c r="J37" s="4">
        <v>21980</v>
      </c>
      <c r="K37" s="12">
        <f>YEAR(Tabla1[[#This Row],[F. INGRESO]])</f>
        <v>2023</v>
      </c>
    </row>
    <row r="38" spans="2:11" x14ac:dyDescent="0.35">
      <c r="B38" t="s">
        <v>33</v>
      </c>
      <c r="C38" s="2" t="s">
        <v>57</v>
      </c>
      <c r="D38" s="5">
        <v>32545</v>
      </c>
      <c r="E38" s="3" t="s">
        <v>51</v>
      </c>
      <c r="F38" t="s">
        <v>58</v>
      </c>
      <c r="G38" t="s">
        <v>0</v>
      </c>
      <c r="H38" t="s">
        <v>59</v>
      </c>
      <c r="I38" s="2">
        <v>44593</v>
      </c>
      <c r="J38" s="4">
        <v>33582</v>
      </c>
      <c r="K38" s="12">
        <f>YEAR(Tabla1[[#This Row],[F. INGRESO]])</f>
        <v>2022</v>
      </c>
    </row>
    <row r="39" spans="2:11" x14ac:dyDescent="0.35">
      <c r="B39" t="s">
        <v>34</v>
      </c>
      <c r="C39" s="2" t="s">
        <v>46</v>
      </c>
      <c r="D39" s="5">
        <v>30220</v>
      </c>
      <c r="E39" s="3" t="s">
        <v>47</v>
      </c>
      <c r="F39" t="s">
        <v>65</v>
      </c>
      <c r="G39" t="s">
        <v>0</v>
      </c>
      <c r="H39" t="s">
        <v>59</v>
      </c>
      <c r="I39" s="2">
        <v>37520</v>
      </c>
      <c r="J39" s="4">
        <v>16009</v>
      </c>
      <c r="K39" s="12">
        <f>YEAR(Tabla1[[#This Row],[F. INGRESO]])</f>
        <v>2002</v>
      </c>
    </row>
    <row r="40" spans="2:11" x14ac:dyDescent="0.35">
      <c r="B40" t="s">
        <v>35</v>
      </c>
      <c r="C40" s="2" t="s">
        <v>46</v>
      </c>
      <c r="D40" s="5">
        <v>32143</v>
      </c>
      <c r="E40" s="3" t="s">
        <v>47</v>
      </c>
      <c r="F40" t="s">
        <v>55</v>
      </c>
      <c r="G40" t="s">
        <v>49</v>
      </c>
      <c r="H40" t="s">
        <v>50</v>
      </c>
      <c r="I40" s="2">
        <v>44192</v>
      </c>
      <c r="J40" s="4">
        <v>23578</v>
      </c>
      <c r="K40" s="12">
        <f>YEAR(Tabla1[[#This Row],[F. INGRESO]])</f>
        <v>2020</v>
      </c>
    </row>
    <row r="41" spans="2:11" x14ac:dyDescent="0.35">
      <c r="B41" t="s">
        <v>36</v>
      </c>
      <c r="C41" s="2" t="s">
        <v>57</v>
      </c>
      <c r="D41" s="5">
        <v>27670</v>
      </c>
      <c r="E41" s="3" t="s">
        <v>51</v>
      </c>
      <c r="F41" t="s">
        <v>58</v>
      </c>
      <c r="G41" t="s">
        <v>63</v>
      </c>
      <c r="H41" t="s">
        <v>54</v>
      </c>
      <c r="I41" s="2">
        <v>34970</v>
      </c>
      <c r="J41" s="4">
        <v>13385</v>
      </c>
      <c r="K41" s="12">
        <f>YEAR(Tabla1[[#This Row],[F. INGRESO]])</f>
        <v>1995</v>
      </c>
    </row>
    <row r="42" spans="2:11" x14ac:dyDescent="0.35">
      <c r="B42" t="s">
        <v>1</v>
      </c>
      <c r="C42" s="2" t="s">
        <v>46</v>
      </c>
      <c r="D42" s="5">
        <v>31746</v>
      </c>
      <c r="E42" s="3" t="s">
        <v>47</v>
      </c>
      <c r="F42" t="s">
        <v>48</v>
      </c>
      <c r="G42" t="s">
        <v>49</v>
      </c>
      <c r="H42" t="s">
        <v>50</v>
      </c>
      <c r="I42" s="2">
        <v>39046</v>
      </c>
      <c r="J42" s="4">
        <v>17242</v>
      </c>
      <c r="K42" s="12">
        <f>YEAR(Tabla1[[#This Row],[F. INGRESO]])</f>
        <v>2006</v>
      </c>
    </row>
    <row r="43" spans="2:11" x14ac:dyDescent="0.35">
      <c r="B43" t="s">
        <v>2</v>
      </c>
      <c r="C43" s="2" t="s">
        <v>46</v>
      </c>
      <c r="D43" s="5">
        <v>30639</v>
      </c>
      <c r="E43" s="3" t="s">
        <v>51</v>
      </c>
      <c r="F43" t="s">
        <v>52</v>
      </c>
      <c r="G43" t="s">
        <v>53</v>
      </c>
      <c r="H43" t="s">
        <v>54</v>
      </c>
      <c r="I43" s="2">
        <v>37939</v>
      </c>
      <c r="J43" s="4">
        <v>41867</v>
      </c>
      <c r="K43" s="12">
        <f>YEAR(Tabla1[[#This Row],[F. INGRESO]])</f>
        <v>2003</v>
      </c>
    </row>
    <row r="44" spans="2:11" x14ac:dyDescent="0.35">
      <c r="B44" t="s">
        <v>3</v>
      </c>
      <c r="C44" s="2" t="s">
        <v>46</v>
      </c>
      <c r="D44" s="5">
        <v>28917</v>
      </c>
      <c r="E44" s="3" t="s">
        <v>51</v>
      </c>
      <c r="F44" t="s">
        <v>55</v>
      </c>
      <c r="G44" t="s">
        <v>56</v>
      </c>
      <c r="H44" t="s">
        <v>50</v>
      </c>
      <c r="I44" s="2">
        <v>36217</v>
      </c>
      <c r="J44" s="4">
        <v>39539</v>
      </c>
      <c r="K44" s="12">
        <f>YEAR(Tabla1[[#This Row],[F. INGRESO]])</f>
        <v>1999</v>
      </c>
    </row>
    <row r="45" spans="2:11" x14ac:dyDescent="0.35">
      <c r="B45" t="s">
        <v>4</v>
      </c>
      <c r="C45" s="2" t="s">
        <v>57</v>
      </c>
      <c r="D45" s="5">
        <v>27502</v>
      </c>
      <c r="E45" s="3" t="s">
        <v>51</v>
      </c>
      <c r="F45" t="s">
        <v>58</v>
      </c>
      <c r="G45" t="s">
        <v>0</v>
      </c>
      <c r="H45" t="s">
        <v>59</v>
      </c>
      <c r="I45" s="2">
        <v>34802</v>
      </c>
      <c r="J45" s="4">
        <v>26081</v>
      </c>
      <c r="K45" s="12">
        <f>YEAR(Tabla1[[#This Row],[F. INGRESO]])</f>
        <v>1995</v>
      </c>
    </row>
    <row r="46" spans="2:11" x14ac:dyDescent="0.35">
      <c r="B46" t="s">
        <v>5</v>
      </c>
      <c r="C46" s="2" t="s">
        <v>57</v>
      </c>
      <c r="D46" s="5">
        <v>32906</v>
      </c>
      <c r="E46" s="3" t="s">
        <v>47</v>
      </c>
      <c r="F46" t="s">
        <v>52</v>
      </c>
      <c r="G46" t="s">
        <v>53</v>
      </c>
      <c r="H46" t="s">
        <v>54</v>
      </c>
      <c r="I46" s="2">
        <v>44954</v>
      </c>
      <c r="J46" s="4">
        <v>48628</v>
      </c>
      <c r="K46" s="12">
        <f>YEAR(Tabla1[[#This Row],[F. INGRESO]])</f>
        <v>2023</v>
      </c>
    </row>
    <row r="47" spans="2:11" x14ac:dyDescent="0.35">
      <c r="B47" t="s">
        <v>6</v>
      </c>
      <c r="C47" s="2" t="s">
        <v>46</v>
      </c>
      <c r="D47" s="5">
        <v>29147</v>
      </c>
      <c r="E47" s="3" t="s">
        <v>47</v>
      </c>
      <c r="F47" t="s">
        <v>48</v>
      </c>
      <c r="G47" t="s">
        <v>60</v>
      </c>
      <c r="H47" t="s">
        <v>59</v>
      </c>
      <c r="I47" s="2">
        <v>36447</v>
      </c>
      <c r="J47" s="4">
        <v>45231</v>
      </c>
      <c r="K47" s="12">
        <f>YEAR(Tabla1[[#This Row],[F. INGRESO]])</f>
        <v>1999</v>
      </c>
    </row>
    <row r="48" spans="2:11" x14ac:dyDescent="0.35">
      <c r="B48" t="s">
        <v>7</v>
      </c>
      <c r="C48" s="2" t="s">
        <v>57</v>
      </c>
      <c r="D48" s="5">
        <v>30797</v>
      </c>
      <c r="E48" s="3" t="s">
        <v>51</v>
      </c>
      <c r="F48" t="s">
        <v>61</v>
      </c>
      <c r="G48" t="s">
        <v>60</v>
      </c>
      <c r="H48" t="s">
        <v>59</v>
      </c>
      <c r="I48" s="2">
        <v>38097</v>
      </c>
      <c r="J48" s="4">
        <v>12883</v>
      </c>
      <c r="K48" s="12">
        <f>YEAR(Tabla1[[#This Row],[F. INGRESO]])</f>
        <v>2004</v>
      </c>
    </row>
    <row r="49" spans="2:11" x14ac:dyDescent="0.35">
      <c r="B49" t="s">
        <v>8</v>
      </c>
      <c r="C49" s="2" t="s">
        <v>46</v>
      </c>
      <c r="D49" s="5">
        <v>28203</v>
      </c>
      <c r="E49" s="3" t="s">
        <v>47</v>
      </c>
      <c r="F49" t="s">
        <v>62</v>
      </c>
      <c r="G49" t="s">
        <v>63</v>
      </c>
      <c r="H49" t="s">
        <v>54</v>
      </c>
      <c r="I49" s="2">
        <v>35503</v>
      </c>
      <c r="J49" s="4">
        <v>45078</v>
      </c>
      <c r="K49" s="12">
        <f>YEAR(Tabla1[[#This Row],[F. INGRESO]])</f>
        <v>1997</v>
      </c>
    </row>
    <row r="50" spans="2:11" x14ac:dyDescent="0.35">
      <c r="B50" t="s">
        <v>9</v>
      </c>
      <c r="C50" s="2" t="s">
        <v>46</v>
      </c>
      <c r="D50" s="5">
        <v>27812</v>
      </c>
      <c r="E50" s="3" t="s">
        <v>51</v>
      </c>
      <c r="F50" t="s">
        <v>55</v>
      </c>
      <c r="G50" t="s">
        <v>49</v>
      </c>
      <c r="H50" t="s">
        <v>50</v>
      </c>
      <c r="I50" s="2">
        <v>35112</v>
      </c>
      <c r="J50" s="4">
        <v>22756</v>
      </c>
      <c r="K50" s="12">
        <f>YEAR(Tabla1[[#This Row],[F. INGRESO]])</f>
        <v>1996</v>
      </c>
    </row>
    <row r="51" spans="2:11" x14ac:dyDescent="0.35">
      <c r="B51" t="s">
        <v>10</v>
      </c>
      <c r="C51" s="2" t="s">
        <v>57</v>
      </c>
      <c r="D51" s="5">
        <v>32213</v>
      </c>
      <c r="E51" s="3" t="s">
        <v>51</v>
      </c>
      <c r="F51" t="s">
        <v>64</v>
      </c>
      <c r="G51" t="s">
        <v>63</v>
      </c>
      <c r="H51" t="s">
        <v>54</v>
      </c>
      <c r="I51" s="2">
        <v>44261</v>
      </c>
      <c r="J51" s="4">
        <v>44271</v>
      </c>
      <c r="K51" s="12">
        <f>YEAR(Tabla1[[#This Row],[F. INGRESO]])</f>
        <v>2021</v>
      </c>
    </row>
    <row r="52" spans="2:11" x14ac:dyDescent="0.35">
      <c r="B52" t="s">
        <v>11</v>
      </c>
      <c r="C52" s="2" t="s">
        <v>57</v>
      </c>
      <c r="D52" s="5">
        <v>29938</v>
      </c>
      <c r="E52" s="3" t="s">
        <v>51</v>
      </c>
      <c r="F52" t="s">
        <v>52</v>
      </c>
      <c r="G52" t="s">
        <v>53</v>
      </c>
      <c r="H52" t="s">
        <v>54</v>
      </c>
      <c r="I52" s="2">
        <v>37238</v>
      </c>
      <c r="J52" s="4">
        <v>33917</v>
      </c>
      <c r="K52" s="12">
        <f>YEAR(Tabla1[[#This Row],[F. INGRESO]])</f>
        <v>2001</v>
      </c>
    </row>
    <row r="53" spans="2:11" x14ac:dyDescent="0.35">
      <c r="B53" t="s">
        <v>12</v>
      </c>
      <c r="C53" s="2" t="s">
        <v>46</v>
      </c>
      <c r="D53" s="5">
        <v>27964</v>
      </c>
      <c r="E53" s="3" t="s">
        <v>47</v>
      </c>
      <c r="F53" t="s">
        <v>48</v>
      </c>
      <c r="G53" t="s">
        <v>63</v>
      </c>
      <c r="H53" t="s">
        <v>54</v>
      </c>
      <c r="I53" s="2">
        <v>35264</v>
      </c>
      <c r="J53" s="4">
        <v>29133</v>
      </c>
      <c r="K53" s="12">
        <f>YEAR(Tabla1[[#This Row],[F. INGRESO]])</f>
        <v>1996</v>
      </c>
    </row>
    <row r="54" spans="2:11" x14ac:dyDescent="0.35">
      <c r="B54" t="s">
        <v>13</v>
      </c>
      <c r="C54" s="2" t="s">
        <v>46</v>
      </c>
      <c r="D54" s="5">
        <v>29976</v>
      </c>
      <c r="E54" s="3" t="s">
        <v>51</v>
      </c>
      <c r="F54" t="s">
        <v>65</v>
      </c>
      <c r="G54" t="s">
        <v>0</v>
      </c>
      <c r="H54" t="s">
        <v>59</v>
      </c>
      <c r="I54" s="2">
        <v>37276</v>
      </c>
      <c r="J54" s="4">
        <v>10286</v>
      </c>
      <c r="K54" s="12">
        <f>YEAR(Tabla1[[#This Row],[F. INGRESO]])</f>
        <v>2002</v>
      </c>
    </row>
    <row r="55" spans="2:11" x14ac:dyDescent="0.35">
      <c r="B55" t="s">
        <v>14</v>
      </c>
      <c r="C55" s="2" t="s">
        <v>57</v>
      </c>
      <c r="D55" s="5">
        <v>32933</v>
      </c>
      <c r="E55" s="3" t="s">
        <v>47</v>
      </c>
      <c r="F55" t="s">
        <v>61</v>
      </c>
      <c r="G55" t="s">
        <v>49</v>
      </c>
      <c r="H55" t="s">
        <v>50</v>
      </c>
      <c r="I55" s="2">
        <v>44981</v>
      </c>
      <c r="J55" s="4">
        <v>34741</v>
      </c>
      <c r="K55" s="12">
        <f>YEAR(Tabla1[[#This Row],[F. INGRESO]])</f>
        <v>2023</v>
      </c>
    </row>
    <row r="56" spans="2:11" x14ac:dyDescent="0.35">
      <c r="B56" t="s">
        <v>15</v>
      </c>
      <c r="C56" s="2" t="s">
        <v>57</v>
      </c>
      <c r="D56" s="5">
        <v>31903</v>
      </c>
      <c r="E56" s="3" t="s">
        <v>51</v>
      </c>
      <c r="F56" t="s">
        <v>58</v>
      </c>
      <c r="G56" t="s">
        <v>56</v>
      </c>
      <c r="H56" t="s">
        <v>50</v>
      </c>
      <c r="I56" s="2">
        <v>43952</v>
      </c>
      <c r="J56" s="4">
        <v>42289</v>
      </c>
      <c r="K56" s="12">
        <f>YEAR(Tabla1[[#This Row],[F. INGRESO]])</f>
        <v>2020</v>
      </c>
    </row>
    <row r="57" spans="2:11" x14ac:dyDescent="0.35">
      <c r="B57" t="s">
        <v>16</v>
      </c>
      <c r="C57" s="2" t="s">
        <v>46</v>
      </c>
      <c r="D57" s="5">
        <v>33191</v>
      </c>
      <c r="E57" s="3" t="s">
        <v>51</v>
      </c>
      <c r="F57" t="s">
        <v>55</v>
      </c>
      <c r="G57" t="s">
        <v>49</v>
      </c>
      <c r="H57" t="s">
        <v>50</v>
      </c>
      <c r="I57" s="2">
        <v>45239</v>
      </c>
      <c r="J57" s="4">
        <v>46463</v>
      </c>
      <c r="K57" s="12">
        <f>YEAR(Tabla1[[#This Row],[F. INGRESO]])</f>
        <v>2023</v>
      </c>
    </row>
    <row r="58" spans="2:11" x14ac:dyDescent="0.35">
      <c r="B58" t="s">
        <v>17</v>
      </c>
      <c r="C58" s="2" t="s">
        <v>46</v>
      </c>
      <c r="D58" s="5">
        <v>31750</v>
      </c>
      <c r="E58" s="3" t="s">
        <v>51</v>
      </c>
      <c r="F58" t="s">
        <v>65</v>
      </c>
      <c r="G58" t="s">
        <v>0</v>
      </c>
      <c r="H58" t="s">
        <v>59</v>
      </c>
      <c r="I58" s="2">
        <v>39050</v>
      </c>
      <c r="J58" s="4">
        <v>38304</v>
      </c>
      <c r="K58" s="12">
        <f>YEAR(Tabla1[[#This Row],[F. INGRESO]])</f>
        <v>2006</v>
      </c>
    </row>
    <row r="59" spans="2:11" x14ac:dyDescent="0.35">
      <c r="B59" t="s">
        <v>18</v>
      </c>
      <c r="C59" s="2" t="s">
        <v>57</v>
      </c>
      <c r="D59" s="5">
        <v>32857</v>
      </c>
      <c r="E59" s="3" t="s">
        <v>51</v>
      </c>
      <c r="F59" t="s">
        <v>58</v>
      </c>
      <c r="G59" t="s">
        <v>60</v>
      </c>
      <c r="H59" t="s">
        <v>59</v>
      </c>
      <c r="I59" s="2">
        <v>44905</v>
      </c>
      <c r="J59" s="4">
        <v>47530</v>
      </c>
      <c r="K59" s="12">
        <f>YEAR(Tabla1[[#This Row],[F. INGRESO]])</f>
        <v>2022</v>
      </c>
    </row>
    <row r="60" spans="2:11" x14ac:dyDescent="0.35">
      <c r="B60" t="s">
        <v>19</v>
      </c>
      <c r="C60" s="2" t="s">
        <v>57</v>
      </c>
      <c r="D60" s="5">
        <v>31386</v>
      </c>
      <c r="E60" s="3" t="s">
        <v>51</v>
      </c>
      <c r="F60" t="s">
        <v>52</v>
      </c>
      <c r="G60" t="s">
        <v>53</v>
      </c>
      <c r="H60" t="s">
        <v>54</v>
      </c>
      <c r="I60" s="2">
        <v>38686</v>
      </c>
      <c r="J60" s="4">
        <v>18367</v>
      </c>
      <c r="K60" s="12">
        <f>YEAR(Tabla1[[#This Row],[F. INGRESO]])</f>
        <v>2005</v>
      </c>
    </row>
    <row r="61" spans="2:11" x14ac:dyDescent="0.35">
      <c r="B61" t="s">
        <v>20</v>
      </c>
      <c r="C61" s="2" t="s">
        <v>46</v>
      </c>
      <c r="D61" s="5">
        <v>31876</v>
      </c>
      <c r="E61" s="3" t="s">
        <v>51</v>
      </c>
      <c r="F61" t="s">
        <v>55</v>
      </c>
      <c r="G61" t="s">
        <v>49</v>
      </c>
      <c r="H61" t="s">
        <v>50</v>
      </c>
      <c r="I61" s="2">
        <v>43925</v>
      </c>
      <c r="J61" s="4">
        <v>47559</v>
      </c>
      <c r="K61" s="12">
        <f>YEAR(Tabla1[[#This Row],[F. INGRESO]])</f>
        <v>2020</v>
      </c>
    </row>
    <row r="62" spans="2:11" x14ac:dyDescent="0.35">
      <c r="B62" t="s">
        <v>21</v>
      </c>
      <c r="C62" s="2" t="s">
        <v>57</v>
      </c>
      <c r="D62" s="5">
        <v>31274</v>
      </c>
      <c r="E62" s="3" t="s">
        <v>51</v>
      </c>
      <c r="F62" t="s">
        <v>64</v>
      </c>
      <c r="G62" t="s">
        <v>63</v>
      </c>
      <c r="H62" t="s">
        <v>54</v>
      </c>
      <c r="I62" s="2">
        <v>38574</v>
      </c>
      <c r="J62" s="4">
        <v>20090</v>
      </c>
      <c r="K62" s="12">
        <f>YEAR(Tabla1[[#This Row],[F. INGRESO]])</f>
        <v>2005</v>
      </c>
    </row>
    <row r="63" spans="2:11" x14ac:dyDescent="0.35">
      <c r="B63" t="s">
        <v>22</v>
      </c>
      <c r="C63" s="2" t="s">
        <v>46</v>
      </c>
      <c r="D63" s="5">
        <v>30954</v>
      </c>
      <c r="E63" s="3" t="s">
        <v>47</v>
      </c>
      <c r="F63" t="s">
        <v>48</v>
      </c>
      <c r="G63" t="s">
        <v>49</v>
      </c>
      <c r="H63" t="s">
        <v>50</v>
      </c>
      <c r="I63" s="2">
        <v>38254</v>
      </c>
      <c r="J63" s="4">
        <v>10733</v>
      </c>
      <c r="K63" s="12">
        <f>YEAR(Tabla1[[#This Row],[F. INGRESO]])</f>
        <v>2004</v>
      </c>
    </row>
    <row r="64" spans="2:11" x14ac:dyDescent="0.35">
      <c r="B64" t="s">
        <v>23</v>
      </c>
      <c r="C64" s="2" t="s">
        <v>57</v>
      </c>
      <c r="D64" s="5">
        <v>28052</v>
      </c>
      <c r="E64" s="3" t="s">
        <v>47</v>
      </c>
      <c r="F64" t="s">
        <v>48</v>
      </c>
      <c r="G64" t="s">
        <v>60</v>
      </c>
      <c r="H64" t="s">
        <v>59</v>
      </c>
      <c r="I64" s="2">
        <v>35352</v>
      </c>
      <c r="J64" s="4">
        <v>26434</v>
      </c>
      <c r="K64" s="12">
        <f>YEAR(Tabla1[[#This Row],[F. INGRESO]])</f>
        <v>1996</v>
      </c>
    </row>
    <row r="65" spans="2:11" x14ac:dyDescent="0.35">
      <c r="B65" t="s">
        <v>24</v>
      </c>
      <c r="C65" s="2" t="s">
        <v>57</v>
      </c>
      <c r="D65" s="5">
        <v>29819</v>
      </c>
      <c r="E65" s="3" t="s">
        <v>51</v>
      </c>
      <c r="F65" t="s">
        <v>58</v>
      </c>
      <c r="G65" t="s">
        <v>53</v>
      </c>
      <c r="H65" t="s">
        <v>54</v>
      </c>
      <c r="I65" s="2">
        <v>37119</v>
      </c>
      <c r="J65" s="4">
        <v>16788</v>
      </c>
      <c r="K65" s="12">
        <f>YEAR(Tabla1[[#This Row],[F. INGRESO]])</f>
        <v>2001</v>
      </c>
    </row>
    <row r="66" spans="2:11" x14ac:dyDescent="0.35">
      <c r="B66" t="s">
        <v>25</v>
      </c>
      <c r="C66" s="2" t="s">
        <v>46</v>
      </c>
      <c r="D66" s="5">
        <v>28206</v>
      </c>
      <c r="E66" s="3" t="s">
        <v>47</v>
      </c>
      <c r="F66" t="s">
        <v>48</v>
      </c>
      <c r="G66" t="s">
        <v>63</v>
      </c>
      <c r="H66" t="s">
        <v>54</v>
      </c>
      <c r="I66" s="2">
        <v>35506</v>
      </c>
      <c r="J66" s="4">
        <v>17831</v>
      </c>
      <c r="K66" s="12">
        <f>YEAR(Tabla1[[#This Row],[F. INGRESO]])</f>
        <v>1997</v>
      </c>
    </row>
    <row r="67" spans="2:11" x14ac:dyDescent="0.35">
      <c r="B67" t="s">
        <v>26</v>
      </c>
      <c r="C67" s="2" t="s">
        <v>57</v>
      </c>
      <c r="D67" s="5">
        <v>28430</v>
      </c>
      <c r="E67" s="3" t="s">
        <v>51</v>
      </c>
      <c r="F67" t="s">
        <v>58</v>
      </c>
      <c r="G67" t="s">
        <v>60</v>
      </c>
      <c r="H67" t="s">
        <v>59</v>
      </c>
      <c r="I67" s="2">
        <v>35730</v>
      </c>
      <c r="J67" s="4">
        <v>35903</v>
      </c>
      <c r="K67" s="12">
        <f>YEAR(Tabla1[[#This Row],[F. INGRESO]])</f>
        <v>1997</v>
      </c>
    </row>
    <row r="68" spans="2:11" x14ac:dyDescent="0.35">
      <c r="B68" t="s">
        <v>27</v>
      </c>
      <c r="C68" s="2" t="s">
        <v>46</v>
      </c>
      <c r="D68" s="5">
        <v>30307</v>
      </c>
      <c r="E68" s="3" t="s">
        <v>51</v>
      </c>
      <c r="F68" t="s">
        <v>52</v>
      </c>
      <c r="G68" t="s">
        <v>53</v>
      </c>
      <c r="H68" t="s">
        <v>54</v>
      </c>
      <c r="I68" s="2">
        <v>37607</v>
      </c>
      <c r="J68" s="4">
        <v>22087</v>
      </c>
      <c r="K68" s="12">
        <f>YEAR(Tabla1[[#This Row],[F. INGRESO]])</f>
        <v>2002</v>
      </c>
    </row>
    <row r="69" spans="2:11" x14ac:dyDescent="0.35">
      <c r="B69" t="s">
        <v>28</v>
      </c>
      <c r="C69" s="2" t="s">
        <v>57</v>
      </c>
      <c r="D69" s="5">
        <v>32775</v>
      </c>
      <c r="E69" s="3" t="s">
        <v>51</v>
      </c>
      <c r="F69" t="s">
        <v>58</v>
      </c>
      <c r="G69" t="s">
        <v>49</v>
      </c>
      <c r="H69" t="s">
        <v>50</v>
      </c>
      <c r="I69" s="2">
        <v>44823</v>
      </c>
      <c r="J69" s="4">
        <v>43635</v>
      </c>
      <c r="K69" s="12">
        <f>YEAR(Tabla1[[#This Row],[F. INGRESO]])</f>
        <v>2022</v>
      </c>
    </row>
    <row r="70" spans="2:11" x14ac:dyDescent="0.35">
      <c r="B70" t="s">
        <v>29</v>
      </c>
      <c r="C70" s="2" t="s">
        <v>46</v>
      </c>
      <c r="D70" s="5">
        <v>31040</v>
      </c>
      <c r="E70" s="3" t="s">
        <v>47</v>
      </c>
      <c r="F70" t="s">
        <v>48</v>
      </c>
      <c r="G70" t="s">
        <v>49</v>
      </c>
      <c r="H70" t="s">
        <v>50</v>
      </c>
      <c r="I70" s="2">
        <v>38340</v>
      </c>
      <c r="J70" s="4">
        <v>12522</v>
      </c>
      <c r="K70" s="12">
        <f>YEAR(Tabla1[[#This Row],[F. INGRESO]])</f>
        <v>2004</v>
      </c>
    </row>
    <row r="71" spans="2:11" x14ac:dyDescent="0.35">
      <c r="B71" t="s">
        <v>30</v>
      </c>
      <c r="C71" s="2" t="s">
        <v>46</v>
      </c>
      <c r="D71" s="5">
        <v>29788</v>
      </c>
      <c r="E71" s="3" t="s">
        <v>51</v>
      </c>
      <c r="F71" t="s">
        <v>65</v>
      </c>
      <c r="G71" t="s">
        <v>0</v>
      </c>
      <c r="H71" t="s">
        <v>59</v>
      </c>
      <c r="I71" s="2">
        <v>37088</v>
      </c>
      <c r="J71" s="4">
        <v>44959</v>
      </c>
      <c r="K71" s="12">
        <f>YEAR(Tabla1[[#This Row],[F. INGRESO]])</f>
        <v>2001</v>
      </c>
    </row>
    <row r="72" spans="2:11" x14ac:dyDescent="0.35">
      <c r="B72" t="s">
        <v>31</v>
      </c>
      <c r="C72" s="2" t="s">
        <v>46</v>
      </c>
      <c r="D72" s="5">
        <v>28469</v>
      </c>
      <c r="E72" s="3" t="s">
        <v>47</v>
      </c>
      <c r="F72" t="s">
        <v>48</v>
      </c>
      <c r="G72" t="s">
        <v>0</v>
      </c>
      <c r="H72" t="s">
        <v>59</v>
      </c>
      <c r="I72" s="2">
        <v>35769</v>
      </c>
      <c r="J72" s="4">
        <v>31766</v>
      </c>
      <c r="K72" s="12">
        <f>YEAR(Tabla1[[#This Row],[F. INGRESO]])</f>
        <v>1997</v>
      </c>
    </row>
    <row r="73" spans="2:11" x14ac:dyDescent="0.35">
      <c r="B73" t="s">
        <v>32</v>
      </c>
      <c r="C73" s="2" t="s">
        <v>46</v>
      </c>
      <c r="D73" s="5">
        <v>30837</v>
      </c>
      <c r="E73" s="3" t="s">
        <v>51</v>
      </c>
      <c r="F73" t="s">
        <v>65</v>
      </c>
      <c r="G73" t="s">
        <v>0</v>
      </c>
      <c r="H73" t="s">
        <v>59</v>
      </c>
      <c r="I73" s="2">
        <v>38137</v>
      </c>
      <c r="J73" s="4">
        <v>46347</v>
      </c>
      <c r="K73" s="12">
        <f>YEAR(Tabla1[[#This Row],[F. INGRESO]])</f>
        <v>2004</v>
      </c>
    </row>
    <row r="74" spans="2:11" x14ac:dyDescent="0.35">
      <c r="B74" t="s">
        <v>33</v>
      </c>
      <c r="C74" s="2" t="s">
        <v>57</v>
      </c>
      <c r="D74" s="5">
        <v>30192</v>
      </c>
      <c r="E74" s="3" t="s">
        <v>51</v>
      </c>
      <c r="F74" t="s">
        <v>58</v>
      </c>
      <c r="G74" t="s">
        <v>0</v>
      </c>
      <c r="H74" t="s">
        <v>59</v>
      </c>
      <c r="I74" s="2">
        <v>37492</v>
      </c>
      <c r="J74" s="4">
        <v>29471</v>
      </c>
      <c r="K74" s="12">
        <f>YEAR(Tabla1[[#This Row],[F. INGRESO]])</f>
        <v>2002</v>
      </c>
    </row>
    <row r="75" spans="2:11" x14ac:dyDescent="0.35">
      <c r="B75" t="s">
        <v>34</v>
      </c>
      <c r="C75" s="2" t="s">
        <v>46</v>
      </c>
      <c r="D75" s="5">
        <v>27528</v>
      </c>
      <c r="E75" s="3" t="s">
        <v>47</v>
      </c>
      <c r="F75" t="s">
        <v>65</v>
      </c>
      <c r="G75" t="s">
        <v>0</v>
      </c>
      <c r="H75" t="s">
        <v>59</v>
      </c>
      <c r="I75" s="2">
        <v>34828</v>
      </c>
      <c r="J75" s="4">
        <v>36685</v>
      </c>
      <c r="K75" s="12">
        <f>YEAR(Tabla1[[#This Row],[F. INGRESO]])</f>
        <v>1995</v>
      </c>
    </row>
    <row r="76" spans="2:11" x14ac:dyDescent="0.35">
      <c r="B76" t="s">
        <v>35</v>
      </c>
      <c r="C76" s="2" t="s">
        <v>46</v>
      </c>
      <c r="D76" s="5">
        <v>29365</v>
      </c>
      <c r="E76" s="3" t="s">
        <v>47</v>
      </c>
      <c r="F76" t="s">
        <v>55</v>
      </c>
      <c r="G76" t="s">
        <v>49</v>
      </c>
      <c r="H76" t="s">
        <v>50</v>
      </c>
      <c r="I76" s="2">
        <v>36665</v>
      </c>
      <c r="J76" s="4">
        <v>45704</v>
      </c>
      <c r="K76" s="12">
        <f>YEAR(Tabla1[[#This Row],[F. INGRESO]])</f>
        <v>2000</v>
      </c>
    </row>
    <row r="77" spans="2:11" x14ac:dyDescent="0.35">
      <c r="B77" t="s">
        <v>36</v>
      </c>
      <c r="C77" s="2" t="s">
        <v>57</v>
      </c>
      <c r="D77" s="5">
        <v>31692</v>
      </c>
      <c r="E77" s="3" t="s">
        <v>51</v>
      </c>
      <c r="F77" t="s">
        <v>58</v>
      </c>
      <c r="G77" t="s">
        <v>63</v>
      </c>
      <c r="H77" t="s">
        <v>54</v>
      </c>
      <c r="I77" s="2">
        <v>38992</v>
      </c>
      <c r="J77" s="4">
        <v>19504</v>
      </c>
      <c r="K77" s="12">
        <f>YEAR(Tabla1[[#This Row],[F. INGRESO]])</f>
        <v>2006</v>
      </c>
    </row>
  </sheetData>
  <pageMargins left="0.7" right="0.7" top="0.75" bottom="0.75" header="0.3" footer="0.3"/>
  <pageSetup scale="6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8</vt:i4>
      </vt:variant>
    </vt:vector>
  </HeadingPairs>
  <TitlesOfParts>
    <vt:vector size="11" baseType="lpstr">
      <vt:lpstr>Dashboard</vt:lpstr>
      <vt:lpstr>TablasDinámicas</vt:lpstr>
      <vt:lpstr>DatosEmpleados</vt:lpstr>
      <vt:lpstr>Dashboard!Área_de_impresión</vt:lpstr>
      <vt:lpstr>cargo</vt:lpstr>
      <vt:lpstr>ccostos</vt:lpstr>
      <vt:lpstr>depto</vt:lpstr>
      <vt:lpstr>empleados</vt:lpstr>
      <vt:lpstr>nivel_educacional</vt:lpstr>
      <vt:lpstr>sexo</vt:lpstr>
      <vt:lpstr>sueldo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CECADI .</cp:lastModifiedBy>
  <cp:lastPrinted>2019-04-13T04:52:50Z</cp:lastPrinted>
  <dcterms:created xsi:type="dcterms:W3CDTF">2019-03-05T18:38:10Z</dcterms:created>
  <dcterms:modified xsi:type="dcterms:W3CDTF">2024-03-27T18:00:31Z</dcterms:modified>
</cp:coreProperties>
</file>